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221" windowWidth="14295" windowHeight="14070" tabRatio="710" firstSheet="2" activeTab="12"/>
  </bookViews>
  <sheets>
    <sheet name="封面" sheetId="1" r:id="rId1"/>
    <sheet name="目录" sheetId="2" r:id="rId2"/>
    <sheet name="表一" sheetId="3" r:id="rId3"/>
    <sheet name="表二" sheetId="4" r:id="rId4"/>
    <sheet name="表三" sheetId="5" r:id="rId5"/>
    <sheet name="表四" sheetId="6" r:id="rId6"/>
    <sheet name="表五" sheetId="7" r:id="rId7"/>
    <sheet name="表六 (1)" sheetId="8" r:id="rId8"/>
    <sheet name="表六（2)" sheetId="9" r:id="rId9"/>
    <sheet name="表七 (1)" sheetId="10" r:id="rId10"/>
    <sheet name="表七(2)" sheetId="11" r:id="rId11"/>
    <sheet name="表八" sheetId="12" r:id="rId12"/>
    <sheet name="表九" sheetId="13" r:id="rId13"/>
    <sheet name="表十" sheetId="14" r:id="rId14"/>
    <sheet name="表十一" sheetId="15" r:id="rId15"/>
    <sheet name="表十二" sheetId="16" r:id="rId16"/>
  </sheets>
  <definedNames>
    <definedName name="_xlnm.Print_Area" localSheetId="12">'表九'!$A$1:$D$187</definedName>
    <definedName name="_xlnm.Print_Area" localSheetId="8">'表六（2)'!$A$1:$Y$218</definedName>
    <definedName name="_xlnm.Print_Area" localSheetId="9">'表七 (1)'!$A$1:$W$217</definedName>
    <definedName name="_xlnm.Print_Area" localSheetId="10">'表七(2)'!$A$1:$V$217</definedName>
    <definedName name="_xlnm.Print_Area" localSheetId="15">'表十二'!$A$1:$AJ$217</definedName>
    <definedName name="_xlnm.Print_Area" localSheetId="14">'表十一'!$A$1:$H$58</definedName>
    <definedName name="_xlnm.Print_Area" localSheetId="5">'表四'!$A$1:$H$216</definedName>
    <definedName name="_xlnm.Print_Area" localSheetId="6">'表五'!$A$1:$Q$30</definedName>
    <definedName name="_xlnm.Print_Area" localSheetId="2">'表一'!$A$1:$D$33</definedName>
    <definedName name="_xlnm.Print_Titles" localSheetId="11">'表八'!$1:$5</definedName>
    <definedName name="_xlnm.Print_Titles" localSheetId="3">'表二'!$1:$4</definedName>
    <definedName name="_xlnm.Print_Titles" localSheetId="12">'表九'!$1:$5</definedName>
    <definedName name="_xlnm.Print_Titles" localSheetId="7">'表六 (1)'!$A:$A,'表六 (1)'!$1:$6</definedName>
    <definedName name="_xlnm.Print_Titles" localSheetId="8">'表六（2)'!$A:$A,'表六（2)'!$1:$6</definedName>
    <definedName name="_xlnm.Print_Titles" localSheetId="9">'表七 (1)'!$A:$A,'表七 (1)'!$1:$5</definedName>
    <definedName name="_xlnm.Print_Titles" localSheetId="10">'表七(2)'!$A:$A,'表七(2)'!$1:$5</definedName>
    <definedName name="_xlnm.Print_Titles" localSheetId="4">'表三'!$1:$5</definedName>
    <definedName name="_xlnm.Print_Titles" localSheetId="15">'表十二'!$A:$A,'表十二'!$1:$5</definedName>
    <definedName name="_xlnm.Print_Titles" localSheetId="14">'表十一'!$1:$5</definedName>
    <definedName name="_xlnm.Print_Titles" localSheetId="5">'表四'!$1:$5</definedName>
    <definedName name="_xlnm.Print_Titles" localSheetId="6">'表五'!$A:$A,'表五'!$1:$4</definedName>
    <definedName name="_xlnm.Print_Titles" localSheetId="2">'表一'!$1:$4</definedName>
    <definedName name="地区名称" localSheetId="1">'目录'!#REF!</definedName>
    <definedName name="地区名称">'封面'!$B$2:$B$6</definedName>
  </definedNames>
  <calcPr fullCalcOnLoad="1"/>
</workbook>
</file>

<file path=xl/sharedStrings.xml><?xml version="1.0" encoding="utf-8"?>
<sst xmlns="http://schemas.openxmlformats.org/spreadsheetml/2006/main" count="3395" uniqueCount="1788">
  <si>
    <t xml:space="preserve"> </t>
  </si>
  <si>
    <t>地区名称</t>
  </si>
  <si>
    <t>北京市</t>
  </si>
  <si>
    <t>天津市</t>
  </si>
  <si>
    <t>河北省</t>
  </si>
  <si>
    <t>山西省</t>
  </si>
  <si>
    <t>内蒙古自治区</t>
  </si>
  <si>
    <t>目  录</t>
  </si>
  <si>
    <t>表一</t>
  </si>
  <si>
    <t>单位：万元</t>
  </si>
  <si>
    <r>
      <t>项</t>
    </r>
    <r>
      <rPr>
        <b/>
        <sz val="12"/>
        <rFont val="宋体"/>
        <family val="0"/>
      </rPr>
      <t>目</t>
    </r>
  </si>
  <si>
    <t>上年决算（执行)数</t>
  </si>
  <si>
    <t>预算数</t>
  </si>
  <si>
    <t>预算数为决算（执行）数%</t>
  </si>
  <si>
    <t>一、税收收入</t>
  </si>
  <si>
    <t xml:space="preserve">    增值税</t>
  </si>
  <si>
    <t xml:space="preserve">    营业税</t>
  </si>
  <si>
    <t xml:space="preserve">    企业所得税</t>
  </si>
  <si>
    <t xml:space="preserve">    企业所得税退税</t>
  </si>
  <si>
    <t xml:space="preserve">    个人所得税</t>
  </si>
  <si>
    <t xml:space="preserve">    资源税</t>
  </si>
  <si>
    <t xml:space="preserve">    城市维护建设税</t>
  </si>
  <si>
    <t xml:space="preserve">    房产税</t>
  </si>
  <si>
    <t xml:space="preserve">    印花税</t>
  </si>
  <si>
    <t xml:space="preserve">    城镇土地使用税</t>
  </si>
  <si>
    <t xml:space="preserve">    土地增值税</t>
  </si>
  <si>
    <t xml:space="preserve">    车船税</t>
  </si>
  <si>
    <t xml:space="preserve">    耕地占用税</t>
  </si>
  <si>
    <t xml:space="preserve">    契税</t>
  </si>
  <si>
    <t xml:space="preserve">    烟叶税</t>
  </si>
  <si>
    <t xml:space="preserve">    其他税收收入</t>
  </si>
  <si>
    <t>二、非税收入</t>
  </si>
  <si>
    <t xml:space="preserve">    专项收入</t>
  </si>
  <si>
    <t xml:space="preserve">    行政事业性收费收入</t>
  </si>
  <si>
    <t xml:space="preserve">    罚没收入</t>
  </si>
  <si>
    <t xml:space="preserve">    国有资本经营收入</t>
  </si>
  <si>
    <t xml:space="preserve">    国有资源（资产）有偿使用收入</t>
  </si>
  <si>
    <t xml:space="preserve">    捐赠收入</t>
  </si>
  <si>
    <t xml:space="preserve">    政府住房基金收入</t>
  </si>
  <si>
    <t xml:space="preserve">    其他收入</t>
  </si>
  <si>
    <t>收入合计</t>
  </si>
  <si>
    <t>一、一般公共服务</t>
  </si>
  <si>
    <t xml:space="preserve">    人大事务</t>
  </si>
  <si>
    <t xml:space="preserve">    政协事务</t>
  </si>
  <si>
    <t xml:space="preserve">    政府办公厅(室)及相关机构事务</t>
  </si>
  <si>
    <t xml:space="preserve">    发展与改革事务</t>
  </si>
  <si>
    <t xml:space="preserve">    统计信息事务</t>
  </si>
  <si>
    <t xml:space="preserve">    财政事务</t>
  </si>
  <si>
    <t xml:space="preserve">    税收事务</t>
  </si>
  <si>
    <t xml:space="preserve">    审计事务</t>
  </si>
  <si>
    <t xml:space="preserve">    海关事务</t>
  </si>
  <si>
    <t xml:space="preserve">    人力资源事务</t>
  </si>
  <si>
    <t xml:space="preserve">    纪检监察事务</t>
  </si>
  <si>
    <t xml:space="preserve">    商贸事务</t>
  </si>
  <si>
    <t xml:space="preserve">    知识产权事务</t>
  </si>
  <si>
    <t xml:space="preserve">    工商行政管理事务</t>
  </si>
  <si>
    <t xml:space="preserve">    质量技术监督与检验检疫事务</t>
  </si>
  <si>
    <t xml:space="preserve">    民族事务</t>
  </si>
  <si>
    <t xml:space="preserve">    宗教事务</t>
  </si>
  <si>
    <t xml:space="preserve">    港澳台侨事务</t>
  </si>
  <si>
    <t xml:space="preserve">    档案事务</t>
  </si>
  <si>
    <t xml:space="preserve">    民主党派及工商联事务</t>
  </si>
  <si>
    <t xml:space="preserve">    群众团体事务</t>
  </si>
  <si>
    <t xml:space="preserve">    党委办公厅（室）及相关机构事务</t>
  </si>
  <si>
    <t xml:space="preserve">    组织事务</t>
  </si>
  <si>
    <t xml:space="preserve">    宣传事务</t>
  </si>
  <si>
    <t xml:space="preserve">    统战事务</t>
  </si>
  <si>
    <t xml:space="preserve">    对外联络事务</t>
  </si>
  <si>
    <t xml:space="preserve">    其他共产党事务支出</t>
  </si>
  <si>
    <t xml:space="preserve">    其他一般公共服务支出</t>
  </si>
  <si>
    <t>二、外交支出</t>
  </si>
  <si>
    <t xml:space="preserve">    对外合作与交流</t>
  </si>
  <si>
    <t xml:space="preserve">    其他外交支出</t>
  </si>
  <si>
    <t>三、国防支出</t>
  </si>
  <si>
    <t xml:space="preserve">    国防动员</t>
  </si>
  <si>
    <t xml:space="preserve">    其他国防支出</t>
  </si>
  <si>
    <t>四、公共安全支出</t>
  </si>
  <si>
    <t xml:space="preserve">    武装警察</t>
  </si>
  <si>
    <t xml:space="preserve">    公安</t>
  </si>
  <si>
    <t xml:space="preserve">    国家安全</t>
  </si>
  <si>
    <t xml:space="preserve">    检察</t>
  </si>
  <si>
    <t xml:space="preserve">    法院</t>
  </si>
  <si>
    <t xml:space="preserve">    司法</t>
  </si>
  <si>
    <t xml:space="preserve">    监狱</t>
  </si>
  <si>
    <t xml:space="preserve">    强制隔离戒毒</t>
  </si>
  <si>
    <t xml:space="preserve">    国家保密</t>
  </si>
  <si>
    <t xml:space="preserve">    缉私警察</t>
  </si>
  <si>
    <t xml:space="preserve">    海警</t>
  </si>
  <si>
    <t xml:space="preserve">    其他公共安全支出</t>
  </si>
  <si>
    <t>五、教育支出</t>
  </si>
  <si>
    <t xml:space="preserve">    教育管理事务</t>
  </si>
  <si>
    <t xml:space="preserve">    普通教育</t>
  </si>
  <si>
    <t xml:space="preserve">    职业教育</t>
  </si>
  <si>
    <t xml:space="preserve">    成人教育</t>
  </si>
  <si>
    <t xml:space="preserve">    广播电视教育</t>
  </si>
  <si>
    <t xml:space="preserve">    留学教育</t>
  </si>
  <si>
    <t xml:space="preserve">    特殊教育</t>
  </si>
  <si>
    <t xml:space="preserve">    进修及培训</t>
  </si>
  <si>
    <t xml:space="preserve">    教育费附加安排的支出</t>
  </si>
  <si>
    <t xml:space="preserve">    其他教育支出</t>
  </si>
  <si>
    <t>六、科学技术支出</t>
  </si>
  <si>
    <t xml:space="preserve">    科学技术管理事务</t>
  </si>
  <si>
    <t xml:space="preserve">    基础研究</t>
  </si>
  <si>
    <t xml:space="preserve">    应用研究</t>
  </si>
  <si>
    <t xml:space="preserve">    技术研究与开发</t>
  </si>
  <si>
    <t xml:space="preserve">    科技条件与服务</t>
  </si>
  <si>
    <t xml:space="preserve">    社会科学</t>
  </si>
  <si>
    <t xml:space="preserve">    科学技术普及</t>
  </si>
  <si>
    <t xml:space="preserve">    科技交流与合作</t>
  </si>
  <si>
    <t xml:space="preserve">    科技重大项目</t>
  </si>
  <si>
    <t xml:space="preserve">    其他科学技术支出</t>
  </si>
  <si>
    <t>七、文化体育与传媒支出</t>
  </si>
  <si>
    <t xml:space="preserve">    文化</t>
  </si>
  <si>
    <t xml:space="preserve">    文物</t>
  </si>
  <si>
    <t xml:space="preserve">    体育</t>
  </si>
  <si>
    <t xml:space="preserve">    新闻出版广播影视</t>
  </si>
  <si>
    <t xml:space="preserve">    其他文化体育与传媒支出</t>
  </si>
  <si>
    <t>八、社会保障和就业支出</t>
  </si>
  <si>
    <t xml:space="preserve">    人力资源和社会保障管理事务</t>
  </si>
  <si>
    <t xml:space="preserve">    民政管理事务</t>
  </si>
  <si>
    <t xml:space="preserve">    补充全国社会保障基金</t>
  </si>
  <si>
    <t xml:space="preserve">    行政事业单位离退休</t>
  </si>
  <si>
    <t xml:space="preserve">    企业改革补助</t>
  </si>
  <si>
    <t xml:space="preserve">    就业补助</t>
  </si>
  <si>
    <t xml:space="preserve">    抚恤</t>
  </si>
  <si>
    <t xml:space="preserve">    退役安置</t>
  </si>
  <si>
    <t xml:space="preserve">    社会福利</t>
  </si>
  <si>
    <t xml:space="preserve">    残疾人事业</t>
  </si>
  <si>
    <t xml:space="preserve">    自然灾害生活救助</t>
  </si>
  <si>
    <t xml:space="preserve">    红十字事业</t>
  </si>
  <si>
    <t xml:space="preserve">    最低生活保障</t>
  </si>
  <si>
    <t xml:space="preserve">    临时救助</t>
  </si>
  <si>
    <t xml:space="preserve">    特困人员救助供养</t>
  </si>
  <si>
    <t xml:space="preserve">    补充道路交通事故社会救助基金</t>
  </si>
  <si>
    <t xml:space="preserve">    其他生活救助</t>
  </si>
  <si>
    <t xml:space="preserve">    其他社会保障和就业支出</t>
  </si>
  <si>
    <t>九、医疗卫生与计划生育支出</t>
  </si>
  <si>
    <t xml:space="preserve">    医疗卫生与计划生育管理事务</t>
  </si>
  <si>
    <t xml:space="preserve">    公立医院</t>
  </si>
  <si>
    <t xml:space="preserve">    基层医疗卫生机构</t>
  </si>
  <si>
    <t xml:space="preserve">    公共卫生</t>
  </si>
  <si>
    <t xml:space="preserve">    中医药</t>
  </si>
  <si>
    <t xml:space="preserve">    计划生育事务</t>
  </si>
  <si>
    <t xml:space="preserve">    食品和药品监督管理事务</t>
  </si>
  <si>
    <t xml:space="preserve">    行政事业单位医疗</t>
  </si>
  <si>
    <t xml:space="preserve">    财政对基本医疗保险基金的补助</t>
  </si>
  <si>
    <t xml:space="preserve">    医疗救助</t>
  </si>
  <si>
    <t xml:space="preserve">    优抚对象医疗</t>
  </si>
  <si>
    <t xml:space="preserve">    其他医疗卫生与计划生育支出</t>
  </si>
  <si>
    <t>十、节能环保支出</t>
  </si>
  <si>
    <t xml:space="preserve">    环境保护管理事务</t>
  </si>
  <si>
    <t xml:space="preserve">    环境监测与监察</t>
  </si>
  <si>
    <t xml:space="preserve">    污染防治</t>
  </si>
  <si>
    <t xml:space="preserve">    自然生态保护</t>
  </si>
  <si>
    <t xml:space="preserve">    天然林保护</t>
  </si>
  <si>
    <t xml:space="preserve">    退耕还林</t>
  </si>
  <si>
    <t xml:space="preserve">    风沙荒漠治理</t>
  </si>
  <si>
    <t xml:space="preserve">    退牧还草</t>
  </si>
  <si>
    <t xml:space="preserve">    已垦草原退耕还草</t>
  </si>
  <si>
    <t xml:space="preserve">    能源节约利用</t>
  </si>
  <si>
    <t xml:space="preserve">    污染减排</t>
  </si>
  <si>
    <t xml:space="preserve">    可再生能源</t>
  </si>
  <si>
    <t xml:space="preserve">    循环经济</t>
  </si>
  <si>
    <t xml:space="preserve">    能源管理事务</t>
  </si>
  <si>
    <t xml:space="preserve">    其他节能环保支出</t>
  </si>
  <si>
    <t>十一、城乡社区支出</t>
  </si>
  <si>
    <t xml:space="preserve">      城乡社区管理事务</t>
  </si>
  <si>
    <t xml:space="preserve">      城乡社区规划与管理</t>
  </si>
  <si>
    <t xml:space="preserve">      城乡社区公共设施</t>
  </si>
  <si>
    <t xml:space="preserve">      城乡社区环境卫生</t>
  </si>
  <si>
    <t xml:space="preserve">      建设市场管理与监督</t>
  </si>
  <si>
    <t xml:space="preserve">      其他城乡社区支出</t>
  </si>
  <si>
    <t>十二、农林水支出</t>
  </si>
  <si>
    <t xml:space="preserve">      农业</t>
  </si>
  <si>
    <t xml:space="preserve">      林业</t>
  </si>
  <si>
    <t xml:space="preserve">      水利</t>
  </si>
  <si>
    <t xml:space="preserve">      南水北调</t>
  </si>
  <si>
    <t xml:space="preserve">      扶贫</t>
  </si>
  <si>
    <t xml:space="preserve">      农业综合开发</t>
  </si>
  <si>
    <t xml:space="preserve">      农村综合改革</t>
  </si>
  <si>
    <t xml:space="preserve">      普惠金融发展支出</t>
  </si>
  <si>
    <t xml:space="preserve">      目标价格补贴</t>
  </si>
  <si>
    <t>十三、交通运输支出</t>
  </si>
  <si>
    <t xml:space="preserve">      公路水路运输</t>
  </si>
  <si>
    <t xml:space="preserve">      铁路运输</t>
  </si>
  <si>
    <t xml:space="preserve">      民用航空运输</t>
  </si>
  <si>
    <t xml:space="preserve">      成品油价格改革对交通运输的补贴</t>
  </si>
  <si>
    <t xml:space="preserve">      邮政业支出</t>
  </si>
  <si>
    <t xml:space="preserve">      车辆购置税支出</t>
  </si>
  <si>
    <t xml:space="preserve">      其他交通运输支出</t>
  </si>
  <si>
    <t>十四、资源勘探信息等支出</t>
  </si>
  <si>
    <t xml:space="preserve">      资源勘探开发</t>
  </si>
  <si>
    <t xml:space="preserve">      制造业</t>
  </si>
  <si>
    <t xml:space="preserve">      建筑业</t>
  </si>
  <si>
    <t xml:space="preserve">      工业和信息产业监管</t>
  </si>
  <si>
    <t xml:space="preserve">      安全生产监管</t>
  </si>
  <si>
    <t xml:space="preserve">      国有资产监管</t>
  </si>
  <si>
    <t xml:space="preserve">      支持中小企业发展和管理支出</t>
  </si>
  <si>
    <t xml:space="preserve">      其他资源勘探信息等支出</t>
  </si>
  <si>
    <t>十五、商业服务业等支出</t>
  </si>
  <si>
    <t xml:space="preserve">      商业流通事务</t>
  </si>
  <si>
    <t xml:space="preserve">      旅游业管理与服务支出</t>
  </si>
  <si>
    <t xml:space="preserve">      涉外发展服务支出</t>
  </si>
  <si>
    <t xml:space="preserve">      其他商业服务业等支出</t>
  </si>
  <si>
    <t>十六、金融支出</t>
  </si>
  <si>
    <t xml:space="preserve">      金融部门行政支出</t>
  </si>
  <si>
    <t xml:space="preserve">      金融发展支出</t>
  </si>
  <si>
    <t xml:space="preserve">      其他金融支出</t>
  </si>
  <si>
    <t>十七、援助其他地区支出</t>
  </si>
  <si>
    <t xml:space="preserve">      一般公共服务</t>
  </si>
  <si>
    <t xml:space="preserve">      教育</t>
  </si>
  <si>
    <t xml:space="preserve">      文化体育与传媒</t>
  </si>
  <si>
    <t xml:space="preserve">      医疗卫生</t>
  </si>
  <si>
    <t xml:space="preserve">      节能环保</t>
  </si>
  <si>
    <t xml:space="preserve">      交通运输</t>
  </si>
  <si>
    <t xml:space="preserve">      住房保障</t>
  </si>
  <si>
    <t xml:space="preserve">      其他支出</t>
  </si>
  <si>
    <t>十八、国土海洋气象等支出</t>
  </si>
  <si>
    <t xml:space="preserve">      国土资源事务</t>
  </si>
  <si>
    <t xml:space="preserve">      海洋管理事务</t>
  </si>
  <si>
    <t xml:space="preserve">      测绘事务</t>
  </si>
  <si>
    <t xml:space="preserve">      地震事务</t>
  </si>
  <si>
    <t xml:space="preserve">      气象事务</t>
  </si>
  <si>
    <t xml:space="preserve">      其他国土海洋气象等支出</t>
  </si>
  <si>
    <t>十九、住房保障支出</t>
  </si>
  <si>
    <t xml:space="preserve">      保障性安居工程支出</t>
  </si>
  <si>
    <t xml:space="preserve">      住房改革支出</t>
  </si>
  <si>
    <t xml:space="preserve">      城乡社区住宅</t>
  </si>
  <si>
    <t>二十、粮油物资储备支出</t>
  </si>
  <si>
    <t xml:space="preserve">      粮油事务</t>
  </si>
  <si>
    <t xml:space="preserve">      物资事务</t>
  </si>
  <si>
    <t xml:space="preserve">      能源储备</t>
  </si>
  <si>
    <t xml:space="preserve">      粮油储备</t>
  </si>
  <si>
    <t xml:space="preserve">      重要商品储备</t>
  </si>
  <si>
    <t>二十一、预备费</t>
  </si>
  <si>
    <t>二十二、债务付息支出</t>
  </si>
  <si>
    <t xml:space="preserve">      地方政府一般债务付息支出</t>
  </si>
  <si>
    <t>二十三、债务发行费用支出</t>
  </si>
  <si>
    <t>二十四、其他支出</t>
  </si>
  <si>
    <t>支出合计</t>
  </si>
  <si>
    <t>表三</t>
  </si>
  <si>
    <r>
      <t>收</t>
    </r>
    <r>
      <rPr>
        <b/>
        <sz val="14"/>
        <rFont val="宋体"/>
        <family val="0"/>
      </rPr>
      <t>入</t>
    </r>
  </si>
  <si>
    <r>
      <t>支</t>
    </r>
    <r>
      <rPr>
        <b/>
        <sz val="14"/>
        <rFont val="宋体"/>
        <family val="0"/>
      </rPr>
      <t>出</t>
    </r>
  </si>
  <si>
    <t>本级收入合计</t>
  </si>
  <si>
    <t>本级支出合计</t>
  </si>
  <si>
    <t>转移性收入</t>
  </si>
  <si>
    <t>转移性支出</t>
  </si>
  <si>
    <t xml:space="preserve">  上级补助收入</t>
  </si>
  <si>
    <t xml:space="preserve">    返还性收入</t>
  </si>
  <si>
    <t xml:space="preserve">      增值税税收返还收入</t>
  </si>
  <si>
    <t xml:space="preserve">      消费税税收返还收入</t>
  </si>
  <si>
    <t xml:space="preserve">      其他税收返还收入</t>
  </si>
  <si>
    <t xml:space="preserve">    一般性转移支付收入</t>
  </si>
  <si>
    <t xml:space="preserve">      体制补助收入</t>
  </si>
  <si>
    <t xml:space="preserve">      均衡性转移支付收入</t>
  </si>
  <si>
    <t xml:space="preserve">      县级基本财力保障机制奖补资金收入</t>
  </si>
  <si>
    <t xml:space="preserve">      结算补助收入</t>
  </si>
  <si>
    <t xml:space="preserve">      资源枯竭型城市转移支付补助收入</t>
  </si>
  <si>
    <t xml:space="preserve">      企业事业单位划转补助收入</t>
  </si>
  <si>
    <t xml:space="preserve">      成品油税费改革转移支付补助收入</t>
  </si>
  <si>
    <t xml:space="preserve">      基层公检法司转移支付收入</t>
  </si>
  <si>
    <t xml:space="preserve">      城乡义务教育转移支付收入</t>
  </si>
  <si>
    <t xml:space="preserve">      基本养老金转移支付收入</t>
  </si>
  <si>
    <t xml:space="preserve">      城乡居民医疗保险转移支付收入</t>
  </si>
  <si>
    <t xml:space="preserve">      农村综合改革转移支付收入</t>
  </si>
  <si>
    <t xml:space="preserve">      产粮（油）大县奖励资金收入</t>
  </si>
  <si>
    <t xml:space="preserve">      重点生态功能区转移支付收入</t>
  </si>
  <si>
    <t xml:space="preserve">      固定数额补助收入</t>
  </si>
  <si>
    <t xml:space="preserve">      革命老区转移支付收入</t>
  </si>
  <si>
    <t xml:space="preserve">      民族地区转移支付收入</t>
  </si>
  <si>
    <t xml:space="preserve">      边疆地区转移支付收入</t>
  </si>
  <si>
    <t xml:space="preserve">      贫困地区转移支付收入</t>
  </si>
  <si>
    <t xml:space="preserve">      其他一般性转移支付收入</t>
  </si>
  <si>
    <t xml:space="preserve">    专项转移支付收入</t>
  </si>
  <si>
    <t xml:space="preserve">      外交</t>
  </si>
  <si>
    <t xml:space="preserve">      国防</t>
  </si>
  <si>
    <t xml:space="preserve">      公共安全</t>
  </si>
  <si>
    <t xml:space="preserve">      科学技术</t>
  </si>
  <si>
    <t xml:space="preserve">      社会保障和就业</t>
  </si>
  <si>
    <t xml:space="preserve">      医疗卫生与计划生育</t>
  </si>
  <si>
    <t xml:space="preserve">      城乡社区</t>
  </si>
  <si>
    <t xml:space="preserve">      农林水</t>
  </si>
  <si>
    <t xml:space="preserve">      资源勘探信息等</t>
  </si>
  <si>
    <t xml:space="preserve">      商业服务业等</t>
  </si>
  <si>
    <t xml:space="preserve">      金融</t>
  </si>
  <si>
    <t xml:space="preserve">      国土海洋气象等</t>
  </si>
  <si>
    <t xml:space="preserve">      粮油物资储备</t>
  </si>
  <si>
    <t xml:space="preserve">      其他收入</t>
  </si>
  <si>
    <t xml:space="preserve">  上年结余收入</t>
  </si>
  <si>
    <t xml:space="preserve">  调入资金</t>
  </si>
  <si>
    <t xml:space="preserve">  接受其他地区援助收入</t>
  </si>
  <si>
    <t xml:space="preserve">  援助其他地区支出</t>
  </si>
  <si>
    <t>收入总计</t>
  </si>
  <si>
    <t>支出总计</t>
  </si>
  <si>
    <t>表四</t>
  </si>
  <si>
    <t>项目</t>
  </si>
  <si>
    <t>合计</t>
  </si>
  <si>
    <t>财力安排</t>
  </si>
  <si>
    <t>调入资金</t>
  </si>
  <si>
    <t>其他资金</t>
  </si>
  <si>
    <t xml:space="preserve">      年初预留</t>
  </si>
  <si>
    <t>表五</t>
  </si>
  <si>
    <t>单位:万元</t>
  </si>
  <si>
    <t>总计</t>
  </si>
  <si>
    <t>其他支出</t>
  </si>
  <si>
    <t>一、一般公共服务支出</t>
  </si>
  <si>
    <t>表六之一</t>
  </si>
  <si>
    <t>地    区</t>
  </si>
  <si>
    <t>收       入</t>
  </si>
  <si>
    <t>税　　　　收　　　　收　　　　入</t>
  </si>
  <si>
    <t>非  税  收  入</t>
  </si>
  <si>
    <t>小计</t>
  </si>
  <si>
    <t>增值税</t>
  </si>
  <si>
    <t>营业税</t>
  </si>
  <si>
    <t>企业
所得税</t>
  </si>
  <si>
    <t>企业
所得税退税</t>
  </si>
  <si>
    <t>个人
所得税</t>
  </si>
  <si>
    <t>资源税</t>
  </si>
  <si>
    <t>城市维护
建设税</t>
  </si>
  <si>
    <t>房产税</t>
  </si>
  <si>
    <t>城镇土地使用税</t>
  </si>
  <si>
    <t>土地增值税</t>
  </si>
  <si>
    <t>车船税</t>
  </si>
  <si>
    <t>耕地
占用税</t>
  </si>
  <si>
    <t>契税</t>
  </si>
  <si>
    <t>烟叶税</t>
  </si>
  <si>
    <t>其他各项
税收收入</t>
  </si>
  <si>
    <t>专项
收入</t>
  </si>
  <si>
    <t>行政事
业性收
费收入</t>
  </si>
  <si>
    <t>罚没
收入</t>
  </si>
  <si>
    <t>国有资本
经营收入</t>
  </si>
  <si>
    <t>国有资源
（资产）有
偿使用收入</t>
  </si>
  <si>
    <t>捐赠
收入</t>
  </si>
  <si>
    <t>政府住房基金收入</t>
  </si>
  <si>
    <t>其他
收入</t>
  </si>
  <si>
    <t>本级</t>
  </si>
  <si>
    <t>地（市）合计</t>
  </si>
  <si>
    <t>表六之二</t>
  </si>
  <si>
    <t>2016年分地市县公共财政收支预算表</t>
  </si>
  <si>
    <t>支            出</t>
  </si>
  <si>
    <t>支出
合计</t>
  </si>
  <si>
    <t>一般公共服务</t>
  </si>
  <si>
    <t>外交</t>
  </si>
  <si>
    <t>国防</t>
  </si>
  <si>
    <t>公共
安全</t>
  </si>
  <si>
    <t>教育</t>
  </si>
  <si>
    <t>科学
技术</t>
  </si>
  <si>
    <t>文化体育与传媒</t>
  </si>
  <si>
    <t>社会保障和就业</t>
  </si>
  <si>
    <t>医疗
卫生与计划生育</t>
  </si>
  <si>
    <t>节能环保</t>
  </si>
  <si>
    <t>城乡社区</t>
  </si>
  <si>
    <t>农林水</t>
  </si>
  <si>
    <t>交通
运输</t>
  </si>
  <si>
    <t>资源勘探信息等</t>
  </si>
  <si>
    <t>商业服务业等</t>
  </si>
  <si>
    <t>金融</t>
  </si>
  <si>
    <t>援助其他地区支出</t>
  </si>
  <si>
    <t>国土海洋气象等</t>
  </si>
  <si>
    <t>住房保障支出</t>
  </si>
  <si>
    <t>粮油物资储备</t>
  </si>
  <si>
    <t>债务付息支出</t>
  </si>
  <si>
    <t>债务发行费用支出</t>
  </si>
  <si>
    <t>其他
支出</t>
  </si>
  <si>
    <t>二、外交</t>
  </si>
  <si>
    <t>三、国防</t>
  </si>
  <si>
    <t>五、教育</t>
  </si>
  <si>
    <t>六、科学技术</t>
  </si>
  <si>
    <t>七、文化体育与传媒</t>
  </si>
  <si>
    <t>八、社会保障和就业</t>
  </si>
  <si>
    <t>九、医疗卫生</t>
  </si>
  <si>
    <t>十、环境保护</t>
  </si>
  <si>
    <t>十一、城乡社区事务</t>
  </si>
  <si>
    <t>十二、农林水事务</t>
  </si>
  <si>
    <t>十三、交通运输</t>
  </si>
  <si>
    <t>十四、资源勘探电力信息等事务</t>
  </si>
  <si>
    <t>十五、商业服务业等事务</t>
  </si>
  <si>
    <t>十六、金融监管等事务支出</t>
  </si>
  <si>
    <t>十八、国土资源气象等事务</t>
  </si>
  <si>
    <t>二十、粮油物资储备管理事务</t>
  </si>
  <si>
    <t>二十一、国债还本付息支出</t>
  </si>
  <si>
    <t>二十二、其他支出</t>
  </si>
  <si>
    <t>表七之一</t>
  </si>
  <si>
    <t>转移支付合计</t>
  </si>
  <si>
    <t>一般性转移支付小计</t>
  </si>
  <si>
    <t>体制补助</t>
  </si>
  <si>
    <t>均衡性转移支付</t>
  </si>
  <si>
    <t>县级基本财力保障机制奖补资金</t>
  </si>
  <si>
    <t>结算补助</t>
  </si>
  <si>
    <t>资源枯竭型城市转移支付补助</t>
  </si>
  <si>
    <t>企事业单位划转补助</t>
  </si>
  <si>
    <t>成品油税费改革转移支付补助</t>
  </si>
  <si>
    <t>基层公检法司转移支付</t>
  </si>
  <si>
    <t>城乡义务教育转移支付</t>
  </si>
  <si>
    <t>基本养老金转移支付</t>
  </si>
  <si>
    <t>城乡居民医疗保险转移支付</t>
  </si>
  <si>
    <t>农村综合改革转移支付</t>
  </si>
  <si>
    <t>产粮（油）大县奖励资金</t>
  </si>
  <si>
    <t>重点生态功能区转移支付</t>
  </si>
  <si>
    <t>固定数额补助</t>
  </si>
  <si>
    <t>革命老区转移支付</t>
  </si>
  <si>
    <t>民族地区转移支付</t>
  </si>
  <si>
    <t>边疆地区转移支付</t>
  </si>
  <si>
    <t>贫困地区转移支付</t>
  </si>
  <si>
    <t>其他一般性转移支付</t>
  </si>
  <si>
    <t>表七之二</t>
  </si>
  <si>
    <t>专项转移支付小计</t>
  </si>
  <si>
    <t>公共安全</t>
  </si>
  <si>
    <t>科学技术</t>
  </si>
  <si>
    <t>医疗卫生与计划生育</t>
  </si>
  <si>
    <t>交通运输</t>
  </si>
  <si>
    <t>国土海洋气象</t>
  </si>
  <si>
    <t>住房保障</t>
  </si>
  <si>
    <t>其他专项转移支付</t>
  </si>
  <si>
    <t>表八</t>
  </si>
  <si>
    <t>一、农网还贷资金收入</t>
  </si>
  <si>
    <t>一、文化体育与传媒支出</t>
  </si>
  <si>
    <t>二、海南省高等级公路车辆通行附加费收入</t>
  </si>
  <si>
    <t xml:space="preserve">    国家电影事业发展专项资金及对应专项债务收入安排的支出</t>
  </si>
  <si>
    <t>三、港口建设费收入</t>
  </si>
  <si>
    <t>二、社会保障和就业支出</t>
  </si>
  <si>
    <t xml:space="preserve">    大中型水库移民后期扶持基金支出</t>
  </si>
  <si>
    <t xml:space="preserve">    小型水库移民扶助基金及对应专项债务收入安排的支出</t>
  </si>
  <si>
    <t>三、节能环保支出</t>
  </si>
  <si>
    <t xml:space="preserve">    可再生能源电价附加收入安排的支出</t>
  </si>
  <si>
    <t xml:space="preserve">    废弃电器电子产品处理基金支出</t>
  </si>
  <si>
    <t>四、城乡社区支出</t>
  </si>
  <si>
    <t xml:space="preserve">    国有土地使用权出让收入及对应专项债务收入安排的支出</t>
  </si>
  <si>
    <t xml:space="preserve">    城市公用事业附加及对应专项债务收入安排的支出</t>
  </si>
  <si>
    <t xml:space="preserve">    国有土地收益基金及对应专项债务收入安排的支出</t>
  </si>
  <si>
    <t xml:space="preserve">    农业土地开发资金及对应专项债务收入安排的支出</t>
  </si>
  <si>
    <t xml:space="preserve">    城市基础设施配套费及对应专项债务收入安排的支出</t>
  </si>
  <si>
    <t xml:space="preserve">    污水处理费收入及对应专项债务收入安排的支出</t>
  </si>
  <si>
    <t>五、农林水支出</t>
  </si>
  <si>
    <t xml:space="preserve">    新菜地开发建设基金及对应专项债务收入安排的支出</t>
  </si>
  <si>
    <t xml:space="preserve">    三峡水库库区基金支出</t>
  </si>
  <si>
    <t xml:space="preserve">    国家重大水利工程建设基金及对应专项债务收入安排的支出</t>
  </si>
  <si>
    <t>六、交通运输支出</t>
  </si>
  <si>
    <t xml:space="preserve">    海南省高等级公路车辆通行附加费及对应专项债务收入安排的支出</t>
  </si>
  <si>
    <t xml:space="preserve">    车辆通行费及对应专项债务收入安排的支出</t>
  </si>
  <si>
    <t xml:space="preserve">    港口建设费及对应债务收入安排的支出</t>
  </si>
  <si>
    <t xml:space="preserve">    铁路建设基金支出</t>
  </si>
  <si>
    <t xml:space="preserve">    船舶油污损害赔偿基金支出</t>
  </si>
  <si>
    <t xml:space="preserve">    民航发展基金支出</t>
  </si>
  <si>
    <t>七、资源勘探信息等支出</t>
  </si>
  <si>
    <t xml:space="preserve">    散装水泥专项资金及对应专项债务收入安排的支出</t>
  </si>
  <si>
    <t xml:space="preserve">    新型墙体材料专项基金及对应专项债务收入安排的支出</t>
  </si>
  <si>
    <t xml:space="preserve">    农网还贷资金支出</t>
  </si>
  <si>
    <t>八、商业服务业等支出</t>
  </si>
  <si>
    <t xml:space="preserve">    旅游发展基金支出</t>
  </si>
  <si>
    <t>九、其他支出</t>
  </si>
  <si>
    <t xml:space="preserve">    其他政府性基金及对应专项债务收入安排的支出</t>
  </si>
  <si>
    <t xml:space="preserve">    彩票发行销售机构业务费安排的支出</t>
  </si>
  <si>
    <t xml:space="preserve">    彩票公益金及对应专项债务收入安排的支出</t>
  </si>
  <si>
    <t>十、债务付息支出</t>
  </si>
  <si>
    <t>十一、债务发行费用支出</t>
  </si>
  <si>
    <t xml:space="preserve">  政府性基金转移收入</t>
  </si>
  <si>
    <t xml:space="preserve">  政府性基金转移支付</t>
  </si>
  <si>
    <t xml:space="preserve">    政府性基金补助收入</t>
  </si>
  <si>
    <t xml:space="preserve">    政府性基金补助支出</t>
  </si>
  <si>
    <t xml:space="preserve">    政府性基金上解收入</t>
  </si>
  <si>
    <t xml:space="preserve">    政府性基金上解支出</t>
  </si>
  <si>
    <t xml:space="preserve"> 调出资金</t>
  </si>
  <si>
    <t xml:space="preserve"> 年终结余</t>
  </si>
  <si>
    <t xml:space="preserve">    其中：地方政府性基金调入专项收入</t>
  </si>
  <si>
    <t xml:space="preserve">  地方政府专项债务收入</t>
  </si>
  <si>
    <t>表九</t>
  </si>
  <si>
    <t xml:space="preserve">      资助国产影片放映</t>
  </si>
  <si>
    <t xml:space="preserve">      资助城市影院</t>
  </si>
  <si>
    <t xml:space="preserve">      资助少数民族电影译制</t>
  </si>
  <si>
    <t xml:space="preserve">      其他国家电影事业发展专项资金支出</t>
  </si>
  <si>
    <t xml:space="preserve">      移民补助</t>
  </si>
  <si>
    <t xml:space="preserve">      基础设施建设和经济发展</t>
  </si>
  <si>
    <t xml:space="preserve">      其他大中型水库移民后期扶持基金支出</t>
  </si>
  <si>
    <t xml:space="preserve">  土地出让价款收入</t>
  </si>
  <si>
    <t xml:space="preserve">  补缴的土地价款</t>
  </si>
  <si>
    <t xml:space="preserve">  划拨土地收入</t>
  </si>
  <si>
    <r>
      <t xml:space="preserve"> 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>缴纳新增建设用地土地有偿使用费</t>
    </r>
  </si>
  <si>
    <t xml:space="preserve">      其他小型水库移民扶助基金支出</t>
  </si>
  <si>
    <t xml:space="preserve">  其他土地出让收入</t>
  </si>
  <si>
    <t xml:space="preserve">  福利彩票公益金收入</t>
  </si>
  <si>
    <r>
      <t xml:space="preserve">  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 xml:space="preserve"> 回收处理费用补贴</t>
    </r>
  </si>
  <si>
    <t xml:space="preserve">  体育彩票公益金收入</t>
  </si>
  <si>
    <r>
      <t xml:space="preserve"> 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 xml:space="preserve">    信息系统建设</t>
    </r>
  </si>
  <si>
    <r>
      <t xml:space="preserve">   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>基金征管经费</t>
    </r>
  </si>
  <si>
    <r>
      <t xml:space="preserve">   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>其他废弃电器电子产品处理基金支出</t>
    </r>
  </si>
  <si>
    <t xml:space="preserve">  南水北调工程建设资金</t>
  </si>
  <si>
    <t xml:space="preserve">  三峡工程后续工作资金</t>
  </si>
  <si>
    <t xml:space="preserve">      征地和拆迁补偿支出</t>
  </si>
  <si>
    <t xml:space="preserve">  省级重大水利工程建设资金</t>
  </si>
  <si>
    <t xml:space="preserve">      土地开发支出</t>
  </si>
  <si>
    <t xml:space="preserve">      城市建设支出</t>
  </si>
  <si>
    <t xml:space="preserve">      农村基础设施建设支出</t>
  </si>
  <si>
    <t xml:space="preserve">      补助被征地农民支出</t>
  </si>
  <si>
    <t xml:space="preserve">      土地出让业务支出</t>
  </si>
  <si>
    <t xml:space="preserve">      廉租住房支出</t>
  </si>
  <si>
    <t xml:space="preserve">      支付破产或改制企业职工安置费</t>
  </si>
  <si>
    <t xml:space="preserve">      棚户区改造支出</t>
  </si>
  <si>
    <r>
      <t xml:space="preserve">    </t>
    </r>
    <r>
      <rPr>
        <sz val="11"/>
        <color indexed="8"/>
        <rFont val="宋体"/>
        <family val="0"/>
      </rPr>
      <t xml:space="preserve">  </t>
    </r>
    <r>
      <rPr>
        <sz val="11"/>
        <color indexed="8"/>
        <rFont val="宋体"/>
        <family val="0"/>
      </rPr>
      <t>公共租赁住房支出</t>
    </r>
  </si>
  <si>
    <t xml:space="preserve">      保障性住房租金补贴</t>
  </si>
  <si>
    <t xml:space="preserve">      城市公共设施</t>
  </si>
  <si>
    <t xml:space="preserve">      城市环境卫生</t>
  </si>
  <si>
    <t xml:space="preserve">      公有房屋</t>
  </si>
  <si>
    <t xml:space="preserve">      城市防洪</t>
  </si>
  <si>
    <t xml:space="preserve">      其他国有土地收益基金支出</t>
  </si>
  <si>
    <t xml:space="preserve">      其他城市基础设施配套费安排的支出</t>
  </si>
  <si>
    <t xml:space="preserve">      开发新菜地工程</t>
  </si>
  <si>
    <t xml:space="preserve">      改造老菜地工程</t>
  </si>
  <si>
    <t xml:space="preserve">      设备购置</t>
  </si>
  <si>
    <t xml:space="preserve">      技术培训与推广</t>
  </si>
  <si>
    <t xml:space="preserve">      其他新菜地开发建设基金支出</t>
  </si>
  <si>
    <t xml:space="preserve">    大中型水库库区基金及对应专项债务收入安排的支出</t>
  </si>
  <si>
    <t xml:space="preserve">      解决移民遗留问题</t>
  </si>
  <si>
    <t xml:space="preserve">      库区防护工程维护</t>
  </si>
  <si>
    <t xml:space="preserve">      其他大中型水库库区基金支出</t>
  </si>
  <si>
    <t xml:space="preserve">      库区维护和管理</t>
  </si>
  <si>
    <t xml:space="preserve">      其他三峡水库库区基金支出</t>
  </si>
  <si>
    <t xml:space="preserve">      南水北调工程建设</t>
  </si>
  <si>
    <t xml:space="preserve">      三峡工程后续工作</t>
  </si>
  <si>
    <t xml:space="preserve">      地方重大水利工程建设</t>
  </si>
  <si>
    <t xml:space="preserve">      其他重大水利工程建设基金支出</t>
  </si>
  <si>
    <t xml:space="preserve">      公路建设</t>
  </si>
  <si>
    <t xml:space="preserve">      公路养护</t>
  </si>
  <si>
    <t xml:space="preserve">      公路还贷</t>
  </si>
  <si>
    <t xml:space="preserve">      其他海南省高等级公路车辆通行附加费安排的支出</t>
  </si>
  <si>
    <t xml:space="preserve">      政府还贷公路养护</t>
  </si>
  <si>
    <t xml:space="preserve">      政府还贷公路管理</t>
  </si>
  <si>
    <t xml:space="preserve">      其他车辆通行费安排的支出</t>
  </si>
  <si>
    <t xml:space="preserve">      港口设施</t>
  </si>
  <si>
    <t xml:space="preserve">      航道建设和维护</t>
  </si>
  <si>
    <t xml:space="preserve">      航运保障系统建设</t>
  </si>
  <si>
    <t xml:space="preserve">      其他港口建设费安排的支出</t>
  </si>
  <si>
    <t xml:space="preserve">      铁路建设投资</t>
  </si>
  <si>
    <t xml:space="preserve">      购置铁路机车车辆</t>
  </si>
  <si>
    <t xml:space="preserve">      铁路还贷</t>
  </si>
  <si>
    <t xml:space="preserve">      建设项目铺底资金</t>
  </si>
  <si>
    <t xml:space="preserve">      勘测设计</t>
  </si>
  <si>
    <t xml:space="preserve">      注册资本金</t>
  </si>
  <si>
    <t xml:space="preserve">      周转资金</t>
  </si>
  <si>
    <t xml:space="preserve">      其他铁路建设基金支出</t>
  </si>
  <si>
    <t xml:space="preserve">      应急处置费用</t>
  </si>
  <si>
    <t xml:space="preserve">      控制清除污染</t>
  </si>
  <si>
    <t xml:space="preserve">      损失补偿</t>
  </si>
  <si>
    <t xml:space="preserve">      生态恢复</t>
  </si>
  <si>
    <t xml:space="preserve">      监视监测</t>
  </si>
  <si>
    <t xml:space="preserve">      其他船舶油污损害赔偿基金支出</t>
  </si>
  <si>
    <t xml:space="preserve">      民航机场建设</t>
  </si>
  <si>
    <t xml:space="preserve">      空管系统建设</t>
  </si>
  <si>
    <t xml:space="preserve">      民航安全</t>
  </si>
  <si>
    <t xml:space="preserve">      航线和机场补贴</t>
  </si>
  <si>
    <t xml:space="preserve">      民航节能减排</t>
  </si>
  <si>
    <t xml:space="preserve">      通用航空发展</t>
  </si>
  <si>
    <t xml:space="preserve">      征管经费</t>
  </si>
  <si>
    <t xml:space="preserve">      其他民航发展基金支出</t>
  </si>
  <si>
    <t xml:space="preserve">      建设专用设施</t>
  </si>
  <si>
    <t xml:space="preserve">      专用设备购置和维修</t>
  </si>
  <si>
    <t xml:space="preserve">      贷款贴息</t>
  </si>
  <si>
    <t xml:space="preserve">      技术研发与推广</t>
  </si>
  <si>
    <t xml:space="preserve">      宣传</t>
  </si>
  <si>
    <t xml:space="preserve">      其他散装水泥专项资金支出</t>
  </si>
  <si>
    <t xml:space="preserve">      地方农网还贷资金支出</t>
  </si>
  <si>
    <t xml:space="preserve">      其他农网还贷资金支出</t>
  </si>
  <si>
    <t xml:space="preserve">      宣传促销</t>
  </si>
  <si>
    <t xml:space="preserve">      行业规划</t>
  </si>
  <si>
    <t xml:space="preserve">      旅游事业补助</t>
  </si>
  <si>
    <t xml:space="preserve">      地方旅游开发项目补助</t>
  </si>
  <si>
    <t xml:space="preserve">      其他旅游发展基金支出</t>
  </si>
  <si>
    <t xml:space="preserve">      福利彩票发行机构的业务费支出</t>
  </si>
  <si>
    <t xml:space="preserve">      体育彩票发行机构的业务费支出</t>
  </si>
  <si>
    <t xml:space="preserve">      福利彩票销售机构的业务费支出</t>
  </si>
  <si>
    <t xml:space="preserve">      体育彩票销售机构的业务费支出</t>
  </si>
  <si>
    <t xml:space="preserve">      彩票兑奖周转金支出</t>
  </si>
  <si>
    <t xml:space="preserve">      彩票发行销售风险基金支出</t>
  </si>
  <si>
    <t xml:space="preserve">      彩票市场调控资金支出</t>
  </si>
  <si>
    <t xml:space="preserve">      其他彩票发行销售机构业务费安排的支出</t>
  </si>
  <si>
    <t xml:space="preserve">      用于社会福利的彩票公益金支出</t>
  </si>
  <si>
    <t xml:space="preserve">      用于体育事业的彩票公益金支出</t>
  </si>
  <si>
    <t xml:space="preserve">      用于教育事业的彩票公益金支出</t>
  </si>
  <si>
    <t xml:space="preserve">      用于红十字事业的彩票公益金支出</t>
  </si>
  <si>
    <t xml:space="preserve">      用于残疾人事业的彩票公益金支出</t>
  </si>
  <si>
    <t xml:space="preserve">      用于文化事业的彩票公益金支出</t>
  </si>
  <si>
    <t xml:space="preserve">      用于扶贫的彩票公益金支出</t>
  </si>
  <si>
    <t xml:space="preserve">      用于法律援助的彩票公益金支出</t>
  </si>
  <si>
    <t xml:space="preserve">      用于城乡医疗救助的的彩票公益金支出</t>
  </si>
  <si>
    <t xml:space="preserve">      用于其他社会公益事业的彩票公益金支出</t>
  </si>
  <si>
    <t>表十</t>
  </si>
  <si>
    <t>表十一</t>
  </si>
  <si>
    <t>上年结余</t>
  </si>
  <si>
    <t xml:space="preserve">      增值税五五分享税收返还收入</t>
  </si>
  <si>
    <t>一、农网还贷资金收入</t>
  </si>
  <si>
    <t>二、海南省高等级公路车辆通行附加费收入</t>
  </si>
  <si>
    <t>三、港口建设费收入</t>
  </si>
  <si>
    <t>单位：万元</t>
  </si>
  <si>
    <t>转移支付收入安排</t>
  </si>
  <si>
    <t xml:space="preserve">      其他国有土地使用权出让收入安排的支出</t>
  </si>
  <si>
    <t>预算数</t>
  </si>
  <si>
    <r>
      <t>支</t>
    </r>
    <r>
      <rPr>
        <b/>
        <sz val="14"/>
        <rFont val="宋体"/>
        <family val="0"/>
      </rPr>
      <t>出</t>
    </r>
  </si>
  <si>
    <t>表二</t>
  </si>
  <si>
    <t xml:space="preserve">      专项业务活动</t>
  </si>
  <si>
    <t xml:space="preserve">      政务公开审批</t>
  </si>
  <si>
    <t xml:space="preserve">      行政运行</t>
  </si>
  <si>
    <t xml:space="preserve">      法制建设</t>
  </si>
  <si>
    <t xml:space="preserve">      一般行政管理事务</t>
  </si>
  <si>
    <t xml:space="preserve">      信访事务</t>
  </si>
  <si>
    <t xml:space="preserve">      机关服务</t>
  </si>
  <si>
    <t xml:space="preserve">      参事事务</t>
  </si>
  <si>
    <t xml:space="preserve">      人大会议</t>
  </si>
  <si>
    <t xml:space="preserve">      事业运行</t>
  </si>
  <si>
    <t xml:space="preserve">      人大立法</t>
  </si>
  <si>
    <t xml:space="preserve">      其他政府办公厅（室）及相关机构事务支出</t>
  </si>
  <si>
    <t xml:space="preserve">      人大监督</t>
  </si>
  <si>
    <t xml:space="preserve">      人大代表履职能力提升</t>
  </si>
  <si>
    <t xml:space="preserve">      代表工作</t>
  </si>
  <si>
    <t xml:space="preserve">      人大信访工作</t>
  </si>
  <si>
    <t xml:space="preserve">      战略规划与实施</t>
  </si>
  <si>
    <t xml:space="preserve">      其他人大事务支出</t>
  </si>
  <si>
    <t xml:space="preserve">      日常经济运行调节</t>
  </si>
  <si>
    <t xml:space="preserve">      社会事业发展规划</t>
  </si>
  <si>
    <t xml:space="preserve">      经济体制改革研究</t>
  </si>
  <si>
    <t xml:space="preserve">      物价管理</t>
  </si>
  <si>
    <t xml:space="preserve">      应对气象变化管理事务</t>
  </si>
  <si>
    <t xml:space="preserve">      政协会议</t>
  </si>
  <si>
    <t xml:space="preserve">      委员视察</t>
  </si>
  <si>
    <t xml:space="preserve">      其他发展与改革事务支出</t>
  </si>
  <si>
    <t xml:space="preserve">      参政议政</t>
  </si>
  <si>
    <t xml:space="preserve">      其他政协事务支出</t>
  </si>
  <si>
    <t xml:space="preserve">      信息事务</t>
  </si>
  <si>
    <t xml:space="preserve">      专项统计业务</t>
  </si>
  <si>
    <t xml:space="preserve">      统计管理</t>
  </si>
  <si>
    <t xml:space="preserve">      专项服务</t>
  </si>
  <si>
    <t xml:space="preserve">      专项普查活动</t>
  </si>
  <si>
    <t xml:space="preserve">      统计抽样调查</t>
  </si>
  <si>
    <t xml:space="preserve">      其他统计信息事务支出</t>
  </si>
  <si>
    <t xml:space="preserve">      审计业务</t>
  </si>
  <si>
    <t xml:space="preserve">      审计管理</t>
  </si>
  <si>
    <t xml:space="preserve">      信息化建设</t>
  </si>
  <si>
    <t xml:space="preserve">      预算改革业务</t>
  </si>
  <si>
    <t xml:space="preserve">      其他审计事务支出</t>
  </si>
  <si>
    <t xml:space="preserve">      财政国库业务</t>
  </si>
  <si>
    <t xml:space="preserve">      财政监察</t>
  </si>
  <si>
    <t xml:space="preserve">      财政委托业务支出</t>
  </si>
  <si>
    <t xml:space="preserve">      收费业务</t>
  </si>
  <si>
    <t xml:space="preserve">      其他财政事务支出</t>
  </si>
  <si>
    <t xml:space="preserve">      缉私办案</t>
  </si>
  <si>
    <t xml:space="preserve">      口岸电子执法系统建设与维护</t>
  </si>
  <si>
    <t xml:space="preserve">      其他海关事务支出</t>
  </si>
  <si>
    <t xml:space="preserve">      税务办案</t>
  </si>
  <si>
    <t xml:space="preserve">      税务登记证及发票管理</t>
  </si>
  <si>
    <t xml:space="preserve">      代扣代收代征税款手续费</t>
  </si>
  <si>
    <t xml:space="preserve">      税务宣传</t>
  </si>
  <si>
    <t xml:space="preserve">      协税护税</t>
  </si>
  <si>
    <t xml:space="preserve">      政府特殊津贴</t>
  </si>
  <si>
    <t xml:space="preserve">      资助留学回国人员</t>
  </si>
  <si>
    <t xml:space="preserve">      军队转业干部安置</t>
  </si>
  <si>
    <t xml:space="preserve">      其他税收事务支出</t>
  </si>
  <si>
    <t xml:space="preserve">      博士后日常经费</t>
  </si>
  <si>
    <t xml:space="preserve">      引进人才费用</t>
  </si>
  <si>
    <t xml:space="preserve">      公务员考核</t>
  </si>
  <si>
    <t xml:space="preserve">      公务员履职能力提升</t>
  </si>
  <si>
    <t xml:space="preserve">      公务员招考</t>
  </si>
  <si>
    <t xml:space="preserve">      公务员综合管理</t>
  </si>
  <si>
    <t xml:space="preserve">      专利审批</t>
  </si>
  <si>
    <t xml:space="preserve">      国家知识产权战略</t>
  </si>
  <si>
    <t xml:space="preserve">      其他人力资源事务支出</t>
  </si>
  <si>
    <t xml:space="preserve">      专利试点和产业化推进</t>
  </si>
  <si>
    <t xml:space="preserve">      专利执法</t>
  </si>
  <si>
    <t xml:space="preserve">      国际组织专项活动</t>
  </si>
  <si>
    <t xml:space="preserve">      知识产权宏观管理</t>
  </si>
  <si>
    <t xml:space="preserve">      大案要案查处</t>
  </si>
  <si>
    <t xml:space="preserve">      其他知识产权事务支出</t>
  </si>
  <si>
    <t xml:space="preserve">      派驻派出机构</t>
  </si>
  <si>
    <t xml:space="preserve">      中央巡视</t>
  </si>
  <si>
    <t xml:space="preserve">      其他纪检监察事务支出</t>
  </si>
  <si>
    <t xml:space="preserve">      工商行政管理专项</t>
  </si>
  <si>
    <t xml:space="preserve">      执法办案专项</t>
  </si>
  <si>
    <t xml:space="preserve">      消费者权益保护</t>
  </si>
  <si>
    <t xml:space="preserve">      对外贸易管理</t>
  </si>
  <si>
    <t xml:space="preserve">      国际经济合作</t>
  </si>
  <si>
    <t xml:space="preserve">      其他工商行政管理事务支出</t>
  </si>
  <si>
    <t xml:space="preserve">      外资管理</t>
  </si>
  <si>
    <t xml:space="preserve">      国内贸易管理</t>
  </si>
  <si>
    <t xml:space="preserve">      招商引资</t>
  </si>
  <si>
    <t xml:space="preserve">      其他商贸事务支出</t>
  </si>
  <si>
    <t xml:space="preserve">      出入境检验检疫行政执法和业务管理</t>
  </si>
  <si>
    <t xml:space="preserve">      出入境检验检疫技术支持</t>
  </si>
  <si>
    <t xml:space="preserve">      质量技术监督行政执法及业务管理</t>
  </si>
  <si>
    <t xml:space="preserve">      华侨事务</t>
  </si>
  <si>
    <t xml:space="preserve">      质量技术监督技术支持</t>
  </si>
  <si>
    <t xml:space="preserve">      认证认可监督管理</t>
  </si>
  <si>
    <t xml:space="preserve">      其他港澳台侨事务支出</t>
  </si>
  <si>
    <t xml:space="preserve">      标准化管理</t>
  </si>
  <si>
    <t xml:space="preserve">      其他质量技术监督与检验检疫事务支出</t>
  </si>
  <si>
    <t xml:space="preserve">      档案馆</t>
  </si>
  <si>
    <t xml:space="preserve">      其他档案事务支出</t>
  </si>
  <si>
    <t xml:space="preserve">      民族工作专项</t>
  </si>
  <si>
    <t xml:space="preserve">      其他民族事务支出</t>
  </si>
  <si>
    <t xml:space="preserve">      其他民主党派及工商联事务支出</t>
  </si>
  <si>
    <t xml:space="preserve">      宗教工作专项</t>
  </si>
  <si>
    <t xml:space="preserve">      其他宗教事务支出</t>
  </si>
  <si>
    <t xml:space="preserve">      厂务公开</t>
  </si>
  <si>
    <t xml:space="preserve">      工会疗养休养</t>
  </si>
  <si>
    <t xml:space="preserve">      其他群众团体事务支出</t>
  </si>
  <si>
    <t xml:space="preserve">      港澳事务</t>
  </si>
  <si>
    <t xml:space="preserve">      台湾事务</t>
  </si>
  <si>
    <t xml:space="preserve">      其他对外联络事务支出</t>
  </si>
  <si>
    <t xml:space="preserve">      专项业务</t>
  </si>
  <si>
    <t xml:space="preserve">      其他党委办公厅（室）及相关机构事务支出</t>
  </si>
  <si>
    <t xml:space="preserve">      其他共产党事务支出</t>
  </si>
  <si>
    <t xml:space="preserve">      国家赔偿费用支出</t>
  </si>
  <si>
    <t xml:space="preserve">      其他组织事务支出</t>
  </si>
  <si>
    <t xml:space="preserve">      其他一般公共服务支出</t>
  </si>
  <si>
    <t xml:space="preserve">      其他宣传事务支出</t>
  </si>
  <si>
    <t xml:space="preserve">      兵役征集</t>
  </si>
  <si>
    <t xml:space="preserve">      经济动员</t>
  </si>
  <si>
    <t xml:space="preserve">      人民防空</t>
  </si>
  <si>
    <t xml:space="preserve">      交通战备</t>
  </si>
  <si>
    <t xml:space="preserve">      国防教育</t>
  </si>
  <si>
    <t xml:space="preserve">      预备役部队</t>
  </si>
  <si>
    <t xml:space="preserve">      其他统战事务支出</t>
  </si>
  <si>
    <t xml:space="preserve">      民兵</t>
  </si>
  <si>
    <t xml:space="preserve">      其他国防动员支出</t>
  </si>
  <si>
    <t xml:space="preserve">      内卫</t>
  </si>
  <si>
    <t xml:space="preserve">      边防</t>
  </si>
  <si>
    <t xml:space="preserve">      消防</t>
  </si>
  <si>
    <t xml:space="preserve">      警卫</t>
  </si>
  <si>
    <t xml:space="preserve">      其他公安支出</t>
  </si>
  <si>
    <t xml:space="preserve">      黄金</t>
  </si>
  <si>
    <t xml:space="preserve">      森林</t>
  </si>
  <si>
    <t xml:space="preserve">      水电</t>
  </si>
  <si>
    <t xml:space="preserve">      交通</t>
  </si>
  <si>
    <t xml:space="preserve">      其他武装警察支出</t>
  </si>
  <si>
    <t xml:space="preserve">      安全业务</t>
  </si>
  <si>
    <t xml:space="preserve">      其他国家安全支出</t>
  </si>
  <si>
    <t xml:space="preserve">      治安管理</t>
  </si>
  <si>
    <t xml:space="preserve">      国内安全保卫</t>
  </si>
  <si>
    <t xml:space="preserve">      刑事侦查</t>
  </si>
  <si>
    <t xml:space="preserve">      查办和预防职务犯罪</t>
  </si>
  <si>
    <t xml:space="preserve">      经济犯罪侦查</t>
  </si>
  <si>
    <t xml:space="preserve">      公诉和审判监督</t>
  </si>
  <si>
    <t xml:space="preserve">      出入境管理</t>
  </si>
  <si>
    <t xml:space="preserve">      侦查监督</t>
  </si>
  <si>
    <t xml:space="preserve">      行动技术管理</t>
  </si>
  <si>
    <t xml:space="preserve">      执行监督</t>
  </si>
  <si>
    <t xml:space="preserve">      防范和处理邪教犯罪</t>
  </si>
  <si>
    <t xml:space="preserve">      控告申诉</t>
  </si>
  <si>
    <t xml:space="preserve">      禁毒管理</t>
  </si>
  <si>
    <t xml:space="preserve">      “两房”建设</t>
  </si>
  <si>
    <t xml:space="preserve">      道路交通管理</t>
  </si>
  <si>
    <t xml:space="preserve">      网络侦控管理</t>
  </si>
  <si>
    <t xml:space="preserve">      其他检察支出</t>
  </si>
  <si>
    <t xml:space="preserve">      反恐怖</t>
  </si>
  <si>
    <t xml:space="preserve">      居民身份证管理</t>
  </si>
  <si>
    <t xml:space="preserve">      网络运行及维护</t>
  </si>
  <si>
    <t xml:space="preserve">      拘押收教场所管理</t>
  </si>
  <si>
    <t xml:space="preserve">      警犬繁育及训养</t>
  </si>
  <si>
    <t xml:space="preserve">      案件审判</t>
  </si>
  <si>
    <t xml:space="preserve">      案件执行</t>
  </si>
  <si>
    <t xml:space="preserve">      “两庭”建设</t>
  </si>
  <si>
    <t xml:space="preserve">      其他法院支出</t>
  </si>
  <si>
    <t xml:space="preserve">      强制隔离戒毒人员生活</t>
  </si>
  <si>
    <t xml:space="preserve">      强制隔离戒毒人员教育</t>
  </si>
  <si>
    <t xml:space="preserve">      所政设施建设</t>
  </si>
  <si>
    <t xml:space="preserve">      基层司法业务</t>
  </si>
  <si>
    <t xml:space="preserve">      其他强制隔离戒毒支出</t>
  </si>
  <si>
    <t xml:space="preserve">      普法宣传</t>
  </si>
  <si>
    <t xml:space="preserve">      律师公证管理</t>
  </si>
  <si>
    <t xml:space="preserve">      法律援助</t>
  </si>
  <si>
    <t xml:space="preserve">      司法统一考试</t>
  </si>
  <si>
    <t xml:space="preserve">      仲裁</t>
  </si>
  <si>
    <t xml:space="preserve">      保密技术</t>
  </si>
  <si>
    <t xml:space="preserve">      社区矫正</t>
  </si>
  <si>
    <t xml:space="preserve">      保密管理</t>
  </si>
  <si>
    <t xml:space="preserve">      司法鉴定</t>
  </si>
  <si>
    <t xml:space="preserve">      其他国家保密支出</t>
  </si>
  <si>
    <t xml:space="preserve">      其他司法支出</t>
  </si>
  <si>
    <t xml:space="preserve">      专项缉私活动支出</t>
  </si>
  <si>
    <t xml:space="preserve">      缉私情报</t>
  </si>
  <si>
    <t xml:space="preserve">      犯人生活</t>
  </si>
  <si>
    <t xml:space="preserve">      禁毒及缉毒</t>
  </si>
  <si>
    <t xml:space="preserve">      犯人改造</t>
  </si>
  <si>
    <t xml:space="preserve">      狱政设施建设</t>
  </si>
  <si>
    <t xml:space="preserve">      其他缉私警察支出</t>
  </si>
  <si>
    <t xml:space="preserve">      其他监狱支出</t>
  </si>
  <si>
    <t xml:space="preserve">      公安现役基本支出</t>
  </si>
  <si>
    <t xml:space="preserve">      职业高中教育</t>
  </si>
  <si>
    <t xml:space="preserve">      一般管理事务</t>
  </si>
  <si>
    <t xml:space="preserve">      高等职业教育</t>
  </si>
  <si>
    <t xml:space="preserve">      维权执法业务</t>
  </si>
  <si>
    <t xml:space="preserve">      其他职业教育支出</t>
  </si>
  <si>
    <t xml:space="preserve">      装备建设和运行维护</t>
  </si>
  <si>
    <t xml:space="preserve">      成人初等教育</t>
  </si>
  <si>
    <t xml:space="preserve">      基础设施建设及维护</t>
  </si>
  <si>
    <t xml:space="preserve">      成人中等教育</t>
  </si>
  <si>
    <t xml:space="preserve">      其他海警支出</t>
  </si>
  <si>
    <t xml:space="preserve">      成人高等教育</t>
  </si>
  <si>
    <t xml:space="preserve">      成人广播电视教育</t>
  </si>
  <si>
    <t xml:space="preserve">      其他成人教育支出</t>
  </si>
  <si>
    <t xml:space="preserve">      广播电视学校</t>
  </si>
  <si>
    <t xml:space="preserve">      教育电视台</t>
  </si>
  <si>
    <t xml:space="preserve">      其他广播电视教育支出</t>
  </si>
  <si>
    <t xml:space="preserve">      其他教育管理事务支出</t>
  </si>
  <si>
    <t xml:space="preserve">      出国留学教育</t>
  </si>
  <si>
    <t xml:space="preserve">      学前教育</t>
  </si>
  <si>
    <t xml:space="preserve">      来华留学教育</t>
  </si>
  <si>
    <t xml:space="preserve">      小学教育</t>
  </si>
  <si>
    <t xml:space="preserve">      其他留学教育支出</t>
  </si>
  <si>
    <t xml:space="preserve">      初中教育</t>
  </si>
  <si>
    <t xml:space="preserve">      高中教育</t>
  </si>
  <si>
    <t xml:space="preserve">      特殊学校教育</t>
  </si>
  <si>
    <t xml:space="preserve">      高等教育</t>
  </si>
  <si>
    <t xml:space="preserve">      工读学校教育</t>
  </si>
  <si>
    <t xml:space="preserve">      化解农村义务教育债务支出</t>
  </si>
  <si>
    <t xml:space="preserve">      其他特殊教育支出</t>
  </si>
  <si>
    <t xml:space="preserve">      化解普通高中债务支出</t>
  </si>
  <si>
    <t xml:space="preserve">      其他普通教育支出</t>
  </si>
  <si>
    <t xml:space="preserve">      教师进修</t>
  </si>
  <si>
    <t xml:space="preserve">      干部教育</t>
  </si>
  <si>
    <t xml:space="preserve">      初等职业教育</t>
  </si>
  <si>
    <t xml:space="preserve">      培训支出</t>
  </si>
  <si>
    <t xml:space="preserve">      中专教育</t>
  </si>
  <si>
    <t xml:space="preserve">      退役士兵能力提升</t>
  </si>
  <si>
    <t xml:space="preserve">      技校教育</t>
  </si>
  <si>
    <t xml:space="preserve">      其他进修及培训</t>
  </si>
  <si>
    <t xml:space="preserve">      专项科研试制</t>
  </si>
  <si>
    <t xml:space="preserve">      农村中小学校舍建设</t>
  </si>
  <si>
    <t xml:space="preserve">      其他应用研究支出</t>
  </si>
  <si>
    <t xml:space="preserve">      农村中小学教学设施</t>
  </si>
  <si>
    <t xml:space="preserve">      城市中小学校舍建设</t>
  </si>
  <si>
    <t xml:space="preserve">      机构运行</t>
  </si>
  <si>
    <t xml:space="preserve">      城市中小学教学设施</t>
  </si>
  <si>
    <t xml:space="preserve">      应用技术研究与开发</t>
  </si>
  <si>
    <t xml:space="preserve">      中等职业学校教学设施</t>
  </si>
  <si>
    <t xml:space="preserve">      产业技术研究与开发</t>
  </si>
  <si>
    <t xml:space="preserve">      其他教育费附加安排的支出</t>
  </si>
  <si>
    <t xml:space="preserve">      科技成果转化与扩散</t>
  </si>
  <si>
    <t xml:space="preserve">      其他技术研究与开发支出</t>
  </si>
  <si>
    <t xml:space="preserve">      技术创新服务体系</t>
  </si>
  <si>
    <t xml:space="preserve">      科技条件专项</t>
  </si>
  <si>
    <t xml:space="preserve">      其他科技条件与服务支出</t>
  </si>
  <si>
    <t xml:space="preserve">      其他科学技术管理事务支出</t>
  </si>
  <si>
    <t xml:space="preserve">      社会科学研究机构</t>
  </si>
  <si>
    <t xml:space="preserve">      社会科学研究</t>
  </si>
  <si>
    <t xml:space="preserve">      重点基础研究规划</t>
  </si>
  <si>
    <t xml:space="preserve">      社科基金支出</t>
  </si>
  <si>
    <t xml:space="preserve">      自然科学基金</t>
  </si>
  <si>
    <t xml:space="preserve">      其他社会科学支出</t>
  </si>
  <si>
    <t xml:space="preserve">      重点实验室及相关设施</t>
  </si>
  <si>
    <t xml:space="preserve">      重大科学工程</t>
  </si>
  <si>
    <t xml:space="preserve">      专项基础科研</t>
  </si>
  <si>
    <t xml:space="preserve">      科普活动</t>
  </si>
  <si>
    <t xml:space="preserve">      专项技术基础</t>
  </si>
  <si>
    <t xml:space="preserve">      青少年科技活动</t>
  </si>
  <si>
    <t xml:space="preserve">      其他基础研究支出</t>
  </si>
  <si>
    <t xml:space="preserve">      学术交流活动</t>
  </si>
  <si>
    <t xml:space="preserve">      科技馆站</t>
  </si>
  <si>
    <t xml:space="preserve">      其他科学技术普及支出</t>
  </si>
  <si>
    <t xml:space="preserve">      社会公益研究</t>
  </si>
  <si>
    <t xml:space="preserve">      高技术研究</t>
  </si>
  <si>
    <t xml:space="preserve">      国际交流与合作</t>
  </si>
  <si>
    <t xml:space="preserve">      重大科技合作项目</t>
  </si>
  <si>
    <t xml:space="preserve">      其他科技交流与合作支出</t>
  </si>
  <si>
    <t xml:space="preserve">      文物保护</t>
  </si>
  <si>
    <t xml:space="preserve">      科技重大专项</t>
  </si>
  <si>
    <t xml:space="preserve">      博物馆</t>
  </si>
  <si>
    <t xml:space="preserve">      重点研发计划</t>
  </si>
  <si>
    <t xml:space="preserve">      历史名城与古迹</t>
  </si>
  <si>
    <t xml:space="preserve">      其他文物支出</t>
  </si>
  <si>
    <t xml:space="preserve">      科技奖励</t>
  </si>
  <si>
    <t xml:space="preserve">      核应急</t>
  </si>
  <si>
    <t xml:space="preserve">      转制科研机构</t>
  </si>
  <si>
    <t xml:space="preserve">      其他科学技术支出</t>
  </si>
  <si>
    <t xml:space="preserve">      运动项目管理</t>
  </si>
  <si>
    <t xml:space="preserve">      体育竞赛</t>
  </si>
  <si>
    <t xml:space="preserve">      体育训练</t>
  </si>
  <si>
    <t xml:space="preserve">      体育场馆</t>
  </si>
  <si>
    <t xml:space="preserve">      群众体育</t>
  </si>
  <si>
    <t xml:space="preserve">      图书馆</t>
  </si>
  <si>
    <t xml:space="preserve">      体育交流与合作</t>
  </si>
  <si>
    <t xml:space="preserve">      文化展示及纪念机构</t>
  </si>
  <si>
    <t xml:space="preserve">      其他体育支出</t>
  </si>
  <si>
    <t xml:space="preserve">      艺术表演场所</t>
  </si>
  <si>
    <t xml:space="preserve">      艺术表演团体</t>
  </si>
  <si>
    <t xml:space="preserve">      文化活动</t>
  </si>
  <si>
    <t xml:space="preserve">      群众文化</t>
  </si>
  <si>
    <t xml:space="preserve">      文化交流与合作</t>
  </si>
  <si>
    <t xml:space="preserve">      广播</t>
  </si>
  <si>
    <t xml:space="preserve">      文化创作与保护</t>
  </si>
  <si>
    <t xml:space="preserve">      电视</t>
  </si>
  <si>
    <t xml:space="preserve">      文化市场管理</t>
  </si>
  <si>
    <t xml:space="preserve">      电影</t>
  </si>
  <si>
    <t xml:space="preserve">      其他文化支出</t>
  </si>
  <si>
    <t xml:space="preserve">      新闻通讯</t>
  </si>
  <si>
    <t xml:space="preserve">      出版发行</t>
  </si>
  <si>
    <t xml:space="preserve">      版权管理</t>
  </si>
  <si>
    <t xml:space="preserve">      其他新闻出版广播影视支出</t>
  </si>
  <si>
    <t xml:space="preserve">      行政区划和地名管理</t>
  </si>
  <si>
    <t xml:space="preserve">      基层政权和社区建设</t>
  </si>
  <si>
    <t xml:space="preserve">      宣传文化发展专项支出</t>
  </si>
  <si>
    <t xml:space="preserve">      部队供应</t>
  </si>
  <si>
    <t xml:space="preserve">      文化产业发展专项支出</t>
  </si>
  <si>
    <t xml:space="preserve">      其他民政管理事务支出</t>
  </si>
  <si>
    <t xml:space="preserve">      其他文化体育与传媒支出</t>
  </si>
  <si>
    <t xml:space="preserve">      用一般公共预算补充基金</t>
  </si>
  <si>
    <t xml:space="preserve">      归口管理的行政单位离退休</t>
  </si>
  <si>
    <t xml:space="preserve">      事业单位离退休</t>
  </si>
  <si>
    <t xml:space="preserve">      离退休人员管理机构</t>
  </si>
  <si>
    <t xml:space="preserve">      综合业务管理</t>
  </si>
  <si>
    <t xml:space="preserve">      未归口管理的行政单位离退休</t>
  </si>
  <si>
    <t xml:space="preserve">      劳动保障监察</t>
  </si>
  <si>
    <t xml:space="preserve">      机关事业单位基本养老保险缴费支出</t>
  </si>
  <si>
    <t xml:space="preserve">      就业管理事务</t>
  </si>
  <si>
    <t xml:space="preserve">      机关事业单位职业年金缴费支出</t>
  </si>
  <si>
    <t xml:space="preserve">      社会保险业务管理事务</t>
  </si>
  <si>
    <t xml:space="preserve">      对机关事业单位基本养老保险基金的补助</t>
  </si>
  <si>
    <t xml:space="preserve">      其他行政事业单位离退休支出</t>
  </si>
  <si>
    <t xml:space="preserve">      社会保险经办机构</t>
  </si>
  <si>
    <t xml:space="preserve">      劳动关系和维权</t>
  </si>
  <si>
    <t xml:space="preserve">      企业关闭破产补助</t>
  </si>
  <si>
    <t xml:space="preserve">      公共就业服务和职业技能鉴定机构</t>
  </si>
  <si>
    <t xml:space="preserve">      厂办大集体改革补助</t>
  </si>
  <si>
    <t xml:space="preserve">      劳动人事争议调解仲裁</t>
  </si>
  <si>
    <t xml:space="preserve">      其他企业改革发展补助</t>
  </si>
  <si>
    <t xml:space="preserve">      其他人力资源和社会保障管理事务支出</t>
  </si>
  <si>
    <t xml:space="preserve">      就业创业服务补贴</t>
  </si>
  <si>
    <t xml:space="preserve">      职业培训补贴</t>
  </si>
  <si>
    <t xml:space="preserve">      社会保险补贴</t>
  </si>
  <si>
    <t xml:space="preserve">      公益性岗位补贴</t>
  </si>
  <si>
    <t xml:space="preserve">      拥军优属</t>
  </si>
  <si>
    <t xml:space="preserve">      职业技能鉴定补贴</t>
  </si>
  <si>
    <t xml:space="preserve">      老龄事务</t>
  </si>
  <si>
    <t xml:space="preserve">      就业见习补贴</t>
  </si>
  <si>
    <t xml:space="preserve">      民间组织管理</t>
  </si>
  <si>
    <t xml:space="preserve">      高技能人才培养补助</t>
  </si>
  <si>
    <t xml:space="preserve">      求职创业补贴</t>
  </si>
  <si>
    <t xml:space="preserve">      残疾人康复</t>
  </si>
  <si>
    <t xml:space="preserve">      其他就业补助支出</t>
  </si>
  <si>
    <t xml:space="preserve">      残疾人就业和扶贫</t>
  </si>
  <si>
    <t xml:space="preserve">      残疾人体育</t>
  </si>
  <si>
    <t xml:space="preserve">      死亡抚恤</t>
  </si>
  <si>
    <t xml:space="preserve">      残疾人生活和护理补贴</t>
  </si>
  <si>
    <t xml:space="preserve">      伤残抚恤</t>
  </si>
  <si>
    <t xml:space="preserve">      其他残疾人事业支出</t>
  </si>
  <si>
    <t xml:space="preserve">      在乡复员、退伍军人生活补助</t>
  </si>
  <si>
    <t xml:space="preserve">      优抚事业单位支出</t>
  </si>
  <si>
    <t xml:space="preserve">      中央自然灾害生活补助</t>
  </si>
  <si>
    <t xml:space="preserve">      义务兵优待</t>
  </si>
  <si>
    <t xml:space="preserve">      地方自然灾害生活补助</t>
  </si>
  <si>
    <t xml:space="preserve">      农村籍退役士兵老年生活补助</t>
  </si>
  <si>
    <t xml:space="preserve">      自然灾害灾后重建补助</t>
  </si>
  <si>
    <t xml:space="preserve">      其他优抚支出</t>
  </si>
  <si>
    <t xml:space="preserve">      其他自然灾害生活救助支出</t>
  </si>
  <si>
    <t xml:space="preserve">      退役士兵安置</t>
  </si>
  <si>
    <t xml:space="preserve">      军队移交政府的离退休人员安置</t>
  </si>
  <si>
    <t xml:space="preserve">      军队移交政府离退休干部管理机构</t>
  </si>
  <si>
    <t xml:space="preserve">      退役士兵管理教育</t>
  </si>
  <si>
    <t xml:space="preserve">      其他红十字事业支出</t>
  </si>
  <si>
    <t xml:space="preserve">      其他退役安置支出</t>
  </si>
  <si>
    <t xml:space="preserve">      城市最低生活保障金支出</t>
  </si>
  <si>
    <t xml:space="preserve">      儿童福利</t>
  </si>
  <si>
    <t xml:space="preserve">      农村最低生活保障金支出</t>
  </si>
  <si>
    <t xml:space="preserve">      老年福利</t>
  </si>
  <si>
    <t xml:space="preserve">      假肢矫形</t>
  </si>
  <si>
    <t xml:space="preserve">      临时救助支出</t>
  </si>
  <si>
    <t xml:space="preserve">      殡葬</t>
  </si>
  <si>
    <t xml:space="preserve">      流浪乞讨人员救助支出</t>
  </si>
  <si>
    <t xml:space="preserve">      社会福利事业单位</t>
  </si>
  <si>
    <t xml:space="preserve">      其他社会福利支出</t>
  </si>
  <si>
    <t xml:space="preserve">      城市特困人员救助供养支出</t>
  </si>
  <si>
    <t xml:space="preserve">      农村特困人员救助供养支出</t>
  </si>
  <si>
    <t xml:space="preserve">      交强险营业税补助基金支出</t>
  </si>
  <si>
    <t xml:space="preserve">      交强险罚款收入补助基金支出</t>
  </si>
  <si>
    <t xml:space="preserve">      其他专科医院</t>
  </si>
  <si>
    <t xml:space="preserve">      其他城市生活救助</t>
  </si>
  <si>
    <t xml:space="preserve">      福利医院</t>
  </si>
  <si>
    <t xml:space="preserve">      其他农村生活救助</t>
  </si>
  <si>
    <t xml:space="preserve">      行业医院</t>
  </si>
  <si>
    <t xml:space="preserve">    财政对基本养老保险基金的补助</t>
  </si>
  <si>
    <t xml:space="preserve">      处理医疗欠费</t>
  </si>
  <si>
    <t xml:space="preserve">      财政对企业职工基本养老保险基金的补助</t>
  </si>
  <si>
    <t xml:space="preserve">      其他公立医院支出</t>
  </si>
  <si>
    <t xml:space="preserve">      财政对城乡居民基本养老保险基金的补助</t>
  </si>
  <si>
    <t xml:space="preserve">      财政对其他基本养老保险基金的补助</t>
  </si>
  <si>
    <t xml:space="preserve">      城市社区卫生机构</t>
  </si>
  <si>
    <t xml:space="preserve">    财政对其他社会保险基金的补助</t>
  </si>
  <si>
    <t xml:space="preserve">      乡镇卫生院</t>
  </si>
  <si>
    <t xml:space="preserve">      财政对失业保险基金的补助</t>
  </si>
  <si>
    <t xml:space="preserve">      其他基层医疗卫生机构支出</t>
  </si>
  <si>
    <t xml:space="preserve">      财政对工伤保险基金的补助</t>
  </si>
  <si>
    <t xml:space="preserve">      财政对生育保险基金的补助</t>
  </si>
  <si>
    <t xml:space="preserve">      疾病预防控制机构</t>
  </si>
  <si>
    <t xml:space="preserve">      其他财政对社会保险基金的补助</t>
  </si>
  <si>
    <t xml:space="preserve">      卫生监督机构</t>
  </si>
  <si>
    <t xml:space="preserve">      妇幼保健机构</t>
  </si>
  <si>
    <t xml:space="preserve">      精神卫生机构</t>
  </si>
  <si>
    <t xml:space="preserve">      应急救治机构</t>
  </si>
  <si>
    <t xml:space="preserve">      采供血机构</t>
  </si>
  <si>
    <t xml:space="preserve">      其他专业公共卫生机构</t>
  </si>
  <si>
    <t xml:space="preserve">      基本公共卫生服务</t>
  </si>
  <si>
    <t xml:space="preserve">      其他医疗卫生与计划生育管理事务支出</t>
  </si>
  <si>
    <t xml:space="preserve">      重大公共卫生专项</t>
  </si>
  <si>
    <t xml:space="preserve">      突发公共卫生事件应急处理</t>
  </si>
  <si>
    <t xml:space="preserve">      综合医院</t>
  </si>
  <si>
    <t xml:space="preserve">      其他公共卫生支出</t>
  </si>
  <si>
    <t xml:space="preserve">      中医（民族）医院</t>
  </si>
  <si>
    <t xml:space="preserve">      传染病医院</t>
  </si>
  <si>
    <t xml:space="preserve">      中医（民族医）药专项</t>
  </si>
  <si>
    <t xml:space="preserve">      职业病防治医院</t>
  </si>
  <si>
    <t xml:space="preserve">      其他中医药支出</t>
  </si>
  <si>
    <t xml:space="preserve">      精神病医院</t>
  </si>
  <si>
    <t xml:space="preserve">      妇产医院</t>
  </si>
  <si>
    <t xml:space="preserve">      计划生育机构</t>
  </si>
  <si>
    <t xml:space="preserve">      儿童医院</t>
  </si>
  <si>
    <t xml:space="preserve">      计划生育服务</t>
  </si>
  <si>
    <t xml:space="preserve">      其他计划生育事务支出</t>
  </si>
  <si>
    <t xml:space="preserve">      优抚对象医疗补助</t>
  </si>
  <si>
    <t xml:space="preserve">      其他优抚对象医疗支出</t>
  </si>
  <si>
    <t xml:space="preserve">      药品事务</t>
  </si>
  <si>
    <t xml:space="preserve">      化妆品事务</t>
  </si>
  <si>
    <t xml:space="preserve">      医疗器械事务</t>
  </si>
  <si>
    <t xml:space="preserve">      食品安全事务</t>
  </si>
  <si>
    <t xml:space="preserve">      环境保护宣传</t>
  </si>
  <si>
    <t xml:space="preserve">      环境保护法规、规划及标准</t>
  </si>
  <si>
    <t xml:space="preserve">      其他食品和药品监督管理事务支出</t>
  </si>
  <si>
    <t xml:space="preserve">      环境国际合作及履约</t>
  </si>
  <si>
    <t xml:space="preserve">      环境保护行政许可</t>
  </si>
  <si>
    <t xml:space="preserve">      行政单位医疗</t>
  </si>
  <si>
    <t xml:space="preserve">      其他环境保护管理事务支出</t>
  </si>
  <si>
    <t xml:space="preserve">      事业单位医疗</t>
  </si>
  <si>
    <t xml:space="preserve">      公务员医疗补助</t>
  </si>
  <si>
    <t xml:space="preserve">      建设项目环评审查与监督</t>
  </si>
  <si>
    <t xml:space="preserve">      其他行政事业单位医疗支出</t>
  </si>
  <si>
    <t xml:space="preserve">      核与辐射安全监督</t>
  </si>
  <si>
    <t xml:space="preserve">      其他环境监测与监察支出</t>
  </si>
  <si>
    <t xml:space="preserve">      财政对城乡居民基本医疗保险基金的补助</t>
  </si>
  <si>
    <t xml:space="preserve">      大气</t>
  </si>
  <si>
    <t xml:space="preserve">      财政对新型农村合作医疗基金的补助</t>
  </si>
  <si>
    <t xml:space="preserve">      水体</t>
  </si>
  <si>
    <t xml:space="preserve">      财政对城镇居民基本医疗保险基金的补助</t>
  </si>
  <si>
    <t xml:space="preserve">      噪声</t>
  </si>
  <si>
    <t xml:space="preserve">      财政对其他基本医疗保险基金的补助</t>
  </si>
  <si>
    <t xml:space="preserve">      固体废弃物与化学品</t>
  </si>
  <si>
    <t xml:space="preserve">      放射源和放射性废物监管</t>
  </si>
  <si>
    <t xml:space="preserve">      城乡医疗救助</t>
  </si>
  <si>
    <t xml:space="preserve">      辐射</t>
  </si>
  <si>
    <t xml:space="preserve">      疾病应急救助</t>
  </si>
  <si>
    <t xml:space="preserve">      其他医疗救助支出</t>
  </si>
  <si>
    <t xml:space="preserve">      其他污染防治支出</t>
  </si>
  <si>
    <t xml:space="preserve">      生态保护</t>
  </si>
  <si>
    <t xml:space="preserve">      环境执法监察</t>
  </si>
  <si>
    <t xml:space="preserve">      农村环境保护</t>
  </si>
  <si>
    <t xml:space="preserve">      减排专项支出</t>
  </si>
  <si>
    <t xml:space="preserve">      自然保护区</t>
  </si>
  <si>
    <t xml:space="preserve">      清洁生产专项支出</t>
  </si>
  <si>
    <t xml:space="preserve">      生物及物种资源保护</t>
  </si>
  <si>
    <t xml:space="preserve">      其他污染减排支出</t>
  </si>
  <si>
    <t xml:space="preserve">      其他自然生态保护支出</t>
  </si>
  <si>
    <t xml:space="preserve">      森林管护</t>
  </si>
  <si>
    <t xml:space="preserve">      社会保险补助</t>
  </si>
  <si>
    <t xml:space="preserve">      政策性社会性支出补助</t>
  </si>
  <si>
    <t xml:space="preserve">      天然林保护工程建设</t>
  </si>
  <si>
    <t xml:space="preserve">      其他天然林保护支出</t>
  </si>
  <si>
    <t xml:space="preserve">      能源预测预警</t>
  </si>
  <si>
    <t xml:space="preserve">      能源战略规划与实施</t>
  </si>
  <si>
    <t xml:space="preserve">      退耕现金</t>
  </si>
  <si>
    <t xml:space="preserve">      能源科技装备</t>
  </si>
  <si>
    <t xml:space="preserve">      退耕还林粮食折现补贴</t>
  </si>
  <si>
    <t xml:space="preserve">      能源行业管理</t>
  </si>
  <si>
    <t xml:space="preserve">      退耕还林粮食费用补贴</t>
  </si>
  <si>
    <t xml:space="preserve">      能源管理</t>
  </si>
  <si>
    <t xml:space="preserve">      退耕还林工程建设</t>
  </si>
  <si>
    <t xml:space="preserve">      石油储备发展管理</t>
  </si>
  <si>
    <t xml:space="preserve">      其他退耕还林支出</t>
  </si>
  <si>
    <t xml:space="preserve">      能源调查</t>
  </si>
  <si>
    <t xml:space="preserve">      京津风沙源治理工程建设</t>
  </si>
  <si>
    <t xml:space="preserve">      农村电网建设</t>
  </si>
  <si>
    <t xml:space="preserve">      其他风沙荒漠治理支出</t>
  </si>
  <si>
    <t xml:space="preserve">      其他能源管理事务支出</t>
  </si>
  <si>
    <t xml:space="preserve">      退牧还草工程建设</t>
  </si>
  <si>
    <t xml:space="preserve">      其他退牧还草支出</t>
  </si>
  <si>
    <t xml:space="preserve">        行政运行</t>
  </si>
  <si>
    <t xml:space="preserve">        一般行政管理事务</t>
  </si>
  <si>
    <t xml:space="preserve">      环境监测与信息</t>
  </si>
  <si>
    <t xml:space="preserve">        机关服务</t>
  </si>
  <si>
    <t xml:space="preserve">        城管执法</t>
  </si>
  <si>
    <t xml:space="preserve">        农业行业业务管理</t>
  </si>
  <si>
    <t xml:space="preserve">        工程建设标准规范编制与监管</t>
  </si>
  <si>
    <t xml:space="preserve">        对外交流与合作</t>
  </si>
  <si>
    <t xml:space="preserve">        工程建设管理</t>
  </si>
  <si>
    <t xml:space="preserve">        防灾救灾</t>
  </si>
  <si>
    <t xml:space="preserve">        市政公用行业市场监管</t>
  </si>
  <si>
    <t xml:space="preserve">        稳定农民收入补贴</t>
  </si>
  <si>
    <t xml:space="preserve">        国家重点风景区规划与保护</t>
  </si>
  <si>
    <t xml:space="preserve">        农业结构调整补贴</t>
  </si>
  <si>
    <t xml:space="preserve">        住宅建设与房地产市场监管</t>
  </si>
  <si>
    <t xml:space="preserve">        农业生产支持补贴</t>
  </si>
  <si>
    <t xml:space="preserve">        执业资格注册、资质审查</t>
  </si>
  <si>
    <t xml:space="preserve">        农业组织化与产业化经营</t>
  </si>
  <si>
    <t xml:space="preserve">        其他城乡社区管理事务支出</t>
  </si>
  <si>
    <t xml:space="preserve">        农产品加工与促销</t>
  </si>
  <si>
    <t xml:space="preserve">        农村公益事业</t>
  </si>
  <si>
    <t xml:space="preserve">        小城镇基础设施建设</t>
  </si>
  <si>
    <t xml:space="preserve">        农业资源保护修复与利用</t>
  </si>
  <si>
    <t xml:space="preserve">        其他城乡社区公共设施支出</t>
  </si>
  <si>
    <t xml:space="preserve">        农村道路建设</t>
  </si>
  <si>
    <t xml:space="preserve">        成品油价格改革对渔业的补贴</t>
  </si>
  <si>
    <t xml:space="preserve">        对高校毕业生到基层任职补助</t>
  </si>
  <si>
    <t xml:space="preserve">        其他农业支出</t>
  </si>
  <si>
    <t xml:space="preserve">        林业事业机构</t>
  </si>
  <si>
    <t xml:space="preserve">        事业运行</t>
  </si>
  <si>
    <t xml:space="preserve">        森林培育</t>
  </si>
  <si>
    <t xml:space="preserve">        农垦运行</t>
  </si>
  <si>
    <t xml:space="preserve">        林业技术推广</t>
  </si>
  <si>
    <t xml:space="preserve">        科技转化与推广服务</t>
  </si>
  <si>
    <t xml:space="preserve">        森林资源管理</t>
  </si>
  <si>
    <t xml:space="preserve">        病虫害控制</t>
  </si>
  <si>
    <t xml:space="preserve">        森林资源监测</t>
  </si>
  <si>
    <t xml:space="preserve">        农产品质量安全</t>
  </si>
  <si>
    <t xml:space="preserve">        森林生态效益补偿</t>
  </si>
  <si>
    <t xml:space="preserve">        执法监管</t>
  </si>
  <si>
    <t xml:space="preserve">        林业自然保护区</t>
  </si>
  <si>
    <t xml:space="preserve">        统计监测与信息服务</t>
  </si>
  <si>
    <t xml:space="preserve">        动植物保护</t>
  </si>
  <si>
    <t xml:space="preserve">        湿地保护</t>
  </si>
  <si>
    <t xml:space="preserve">        水资源节约管理与保护</t>
  </si>
  <si>
    <t xml:space="preserve">        林业执法与监督</t>
  </si>
  <si>
    <t xml:space="preserve">        水质监测</t>
  </si>
  <si>
    <t xml:space="preserve">        林业检疫检测</t>
  </si>
  <si>
    <t xml:space="preserve">        水文测报</t>
  </si>
  <si>
    <t xml:space="preserve">        防沙治沙</t>
  </si>
  <si>
    <t xml:space="preserve">        防汛</t>
  </si>
  <si>
    <t xml:space="preserve">        林业质量安全</t>
  </si>
  <si>
    <t xml:space="preserve">        抗旱</t>
  </si>
  <si>
    <t xml:space="preserve">        林业工程与项目管理</t>
  </si>
  <si>
    <t xml:space="preserve">        农田水利</t>
  </si>
  <si>
    <t xml:space="preserve">        林业对外合作与交流</t>
  </si>
  <si>
    <t xml:space="preserve">        水利技术推广</t>
  </si>
  <si>
    <t xml:space="preserve">        林业产业化</t>
  </si>
  <si>
    <t xml:space="preserve">        国际河流治理与管理</t>
  </si>
  <si>
    <t xml:space="preserve">        信息管理</t>
  </si>
  <si>
    <t xml:space="preserve">        江河湖库水系综合整治</t>
  </si>
  <si>
    <t xml:space="preserve">        林业政策制定与宣传</t>
  </si>
  <si>
    <t xml:space="preserve">        大中型水库移民后期扶持专项支出</t>
  </si>
  <si>
    <t xml:space="preserve">        林业资金审计稽查</t>
  </si>
  <si>
    <t xml:space="preserve">        水利安全监督</t>
  </si>
  <si>
    <t xml:space="preserve">        林区公共支出</t>
  </si>
  <si>
    <t xml:space="preserve">        林业贷款贴息</t>
  </si>
  <si>
    <t xml:space="preserve">        砂石资源费支出</t>
  </si>
  <si>
    <t xml:space="preserve">        成品油价格改革对林业的补贴</t>
  </si>
  <si>
    <t xml:space="preserve">        林业防灾减灾</t>
  </si>
  <si>
    <t xml:space="preserve">        水利建设移民支出</t>
  </si>
  <si>
    <t xml:space="preserve">        其他林业支出</t>
  </si>
  <si>
    <t xml:space="preserve">        农村人畜饮水</t>
  </si>
  <si>
    <t xml:space="preserve">        其他水利支出</t>
  </si>
  <si>
    <t xml:space="preserve">        水利行业业务管理</t>
  </si>
  <si>
    <t xml:space="preserve">        水利工程建设</t>
  </si>
  <si>
    <t xml:space="preserve">        南水北调工程建设</t>
  </si>
  <si>
    <t xml:space="preserve">        水利工程运行与维护</t>
  </si>
  <si>
    <t xml:space="preserve">        政策研究与信息管理</t>
  </si>
  <si>
    <t xml:space="preserve">        长江黄河等流域管理</t>
  </si>
  <si>
    <t xml:space="preserve">        工程稽查</t>
  </si>
  <si>
    <t xml:space="preserve">        水利前期工作</t>
  </si>
  <si>
    <t xml:space="preserve">        前期工作</t>
  </si>
  <si>
    <t xml:space="preserve">        水利执法监督</t>
  </si>
  <si>
    <t xml:space="preserve">        南水北调技术推广</t>
  </si>
  <si>
    <t xml:space="preserve">        水土保持</t>
  </si>
  <si>
    <t xml:space="preserve">        环境、移民及水资源管理与保护</t>
  </si>
  <si>
    <t xml:space="preserve">        其他南水北调支出</t>
  </si>
  <si>
    <t xml:space="preserve">        涉农贷款增量奖励</t>
  </si>
  <si>
    <t xml:space="preserve">        农业保险保费补贴</t>
  </si>
  <si>
    <t xml:space="preserve">        创业担保贷款贴息</t>
  </si>
  <si>
    <t xml:space="preserve">        补充创业担保贷款基金</t>
  </si>
  <si>
    <t xml:space="preserve">        其他普惠金融发展支出</t>
  </si>
  <si>
    <t xml:space="preserve">        农村基础设施建设</t>
  </si>
  <si>
    <t xml:space="preserve">        生产发展</t>
  </si>
  <si>
    <t xml:space="preserve">        棉花目标价格补贴</t>
  </si>
  <si>
    <t xml:space="preserve">        社会发展</t>
  </si>
  <si>
    <t xml:space="preserve">        大豆目标价格补贴</t>
  </si>
  <si>
    <t xml:space="preserve">        扶贫贷款奖补和贴息</t>
  </si>
  <si>
    <t xml:space="preserve">        其他目标价格补贴</t>
  </si>
  <si>
    <t xml:space="preserve">       “三西”农业建设专项补助</t>
  </si>
  <si>
    <t xml:space="preserve">        扶贫事业机构</t>
  </si>
  <si>
    <t xml:space="preserve">        化解其他公益性乡村债务支出</t>
  </si>
  <si>
    <t xml:space="preserve">        其他扶贫支出</t>
  </si>
  <si>
    <t xml:space="preserve">        机构运行</t>
  </si>
  <si>
    <t xml:space="preserve">        土地治理</t>
  </si>
  <si>
    <t xml:space="preserve">        其他农业综合开发支出</t>
  </si>
  <si>
    <t xml:space="preserve">        公路建设</t>
  </si>
  <si>
    <t xml:space="preserve">        公路养护</t>
  </si>
  <si>
    <t xml:space="preserve">        对村级一事一议的补助</t>
  </si>
  <si>
    <t xml:space="preserve">        交通运输信息化建设</t>
  </si>
  <si>
    <t xml:space="preserve">        国有农场办社会职能改革补助</t>
  </si>
  <si>
    <t xml:space="preserve">        公路和运输安全</t>
  </si>
  <si>
    <t xml:space="preserve">        对村民委员会和村党支部的补助</t>
  </si>
  <si>
    <t xml:space="preserve">        公路还贷专项</t>
  </si>
  <si>
    <t xml:space="preserve">        对村集体经济组织的补助</t>
  </si>
  <si>
    <t xml:space="preserve">        公路运输管理</t>
  </si>
  <si>
    <t xml:space="preserve">        农村综合改革示范试点补助</t>
  </si>
  <si>
    <t xml:space="preserve">        公路和运输技术标准化建设</t>
  </si>
  <si>
    <t xml:space="preserve">        其他农村综合改革支出</t>
  </si>
  <si>
    <t xml:space="preserve">        港口设施</t>
  </si>
  <si>
    <t xml:space="preserve">        航道维护</t>
  </si>
  <si>
    <t xml:space="preserve">        支持农村金融机构</t>
  </si>
  <si>
    <t xml:space="preserve">        船舶检验</t>
  </si>
  <si>
    <t xml:space="preserve">        救助打捞</t>
  </si>
  <si>
    <t xml:space="preserve">        民航专项运输</t>
  </si>
  <si>
    <t xml:space="preserve">        内河运输</t>
  </si>
  <si>
    <t xml:space="preserve">        其他民用航空运输支出</t>
  </si>
  <si>
    <t xml:space="preserve">        远洋运输</t>
  </si>
  <si>
    <t xml:space="preserve">        海事管理</t>
  </si>
  <si>
    <t xml:space="preserve">        对城市公交的补贴</t>
  </si>
  <si>
    <t xml:space="preserve">        航标事业发展支出</t>
  </si>
  <si>
    <t xml:space="preserve">        对农村道路客运的补贴</t>
  </si>
  <si>
    <t xml:space="preserve">        水路运输管理支出</t>
  </si>
  <si>
    <t xml:space="preserve">        对出租车的补贴</t>
  </si>
  <si>
    <t xml:space="preserve">        口岸建设</t>
  </si>
  <si>
    <t xml:space="preserve">        成品油价格改革补贴其他支出</t>
  </si>
  <si>
    <t xml:space="preserve">        取消政府还贷二级公路收费专项支出</t>
  </si>
  <si>
    <t xml:space="preserve">        其他公路水路运输支出</t>
  </si>
  <si>
    <t xml:space="preserve">        行业监管</t>
  </si>
  <si>
    <t xml:space="preserve">        邮政普遍服务与特殊服务</t>
  </si>
  <si>
    <t xml:space="preserve">        铁路路网建设</t>
  </si>
  <si>
    <t xml:space="preserve">        其他邮政业支出</t>
  </si>
  <si>
    <t xml:space="preserve">        铁路还贷专项</t>
  </si>
  <si>
    <t xml:space="preserve">        铁路安全</t>
  </si>
  <si>
    <t xml:space="preserve">        车辆购置税用于公路等基础设施建设支出</t>
  </si>
  <si>
    <t xml:space="preserve">        铁路专项运输</t>
  </si>
  <si>
    <t xml:space="preserve">        车辆购置税用于农村公路建设支出</t>
  </si>
  <si>
    <t xml:space="preserve">        车辆购置税用于老旧汽车报废更新补贴</t>
  </si>
  <si>
    <t xml:space="preserve">        其他铁路运输支出</t>
  </si>
  <si>
    <t xml:space="preserve">        车辆购置税其他支出</t>
  </si>
  <si>
    <t xml:space="preserve">        公共交通运营补助</t>
  </si>
  <si>
    <t xml:space="preserve">        其他交通运输支出</t>
  </si>
  <si>
    <t xml:space="preserve">        机场建设</t>
  </si>
  <si>
    <t xml:space="preserve">        空管系统建设</t>
  </si>
  <si>
    <t xml:space="preserve">        民航还贷专项支出</t>
  </si>
  <si>
    <t xml:space="preserve">        民用航空安全</t>
  </si>
  <si>
    <t xml:space="preserve">        煤炭勘探开采和洗选</t>
  </si>
  <si>
    <t xml:space="preserve">        石油和天然气勘探开采</t>
  </si>
  <si>
    <t xml:space="preserve">        黑色金属矿勘探和采选</t>
  </si>
  <si>
    <t xml:space="preserve">        有色金属矿勘探和采选</t>
  </si>
  <si>
    <t xml:space="preserve">        非金属矿勘探和采选</t>
  </si>
  <si>
    <t xml:space="preserve">        战备应急</t>
  </si>
  <si>
    <t xml:space="preserve">        其他资源勘探业支出</t>
  </si>
  <si>
    <t xml:space="preserve">        信息安全建设</t>
  </si>
  <si>
    <t xml:space="preserve">        专用通信</t>
  </si>
  <si>
    <t xml:space="preserve">        无线电监管</t>
  </si>
  <si>
    <t xml:space="preserve">        工业和信息产业战略研究与标准制定</t>
  </si>
  <si>
    <t xml:space="preserve">        工业和信息产业支持</t>
  </si>
  <si>
    <t xml:space="preserve">        纺织业</t>
  </si>
  <si>
    <t xml:space="preserve">        电子专项工程</t>
  </si>
  <si>
    <t xml:space="preserve">        医药制造业</t>
  </si>
  <si>
    <t xml:space="preserve">        非金属矿物制品业</t>
  </si>
  <si>
    <t xml:space="preserve">        技术基础研究</t>
  </si>
  <si>
    <t xml:space="preserve">        通信设备、计算机及其他电子设备制造业</t>
  </si>
  <si>
    <t xml:space="preserve">        其他工业和信息产业监管支出</t>
  </si>
  <si>
    <t xml:space="preserve">        交通运输设备制造业</t>
  </si>
  <si>
    <t xml:space="preserve">        电气机械及器材制造业</t>
  </si>
  <si>
    <t xml:space="preserve">        工艺品及其他制造业</t>
  </si>
  <si>
    <t xml:space="preserve">        石油加工、炼焦及核燃料加工业</t>
  </si>
  <si>
    <t xml:space="preserve">        化学原料及化学制品制造业</t>
  </si>
  <si>
    <t xml:space="preserve">        安全监管监察专项</t>
  </si>
  <si>
    <t xml:space="preserve">        黑色金属冶炼及压延加工业</t>
  </si>
  <si>
    <t xml:space="preserve">        应急救援支出</t>
  </si>
  <si>
    <t xml:space="preserve">        有色金属冶炼及压延加工业</t>
  </si>
  <si>
    <t xml:space="preserve">        煤炭安全</t>
  </si>
  <si>
    <t xml:space="preserve">        其他制造业支出</t>
  </si>
  <si>
    <t xml:space="preserve">        其他安全生产监管支出</t>
  </si>
  <si>
    <t xml:space="preserve">        其他建筑业支出</t>
  </si>
  <si>
    <t xml:space="preserve">        国有企业监事会专项</t>
  </si>
  <si>
    <t xml:space="preserve">        其他国有资产监管支出</t>
  </si>
  <si>
    <t xml:space="preserve">        旅游宣传</t>
  </si>
  <si>
    <t xml:space="preserve">        旅游行业业务管理</t>
  </si>
  <si>
    <t xml:space="preserve">        科技型中小企业技术创新基金</t>
  </si>
  <si>
    <t xml:space="preserve">        其他旅游业管理与服务支出</t>
  </si>
  <si>
    <t xml:space="preserve">        中小企业发展专项</t>
  </si>
  <si>
    <t xml:space="preserve">        其他支持中小企业发展和管理支出</t>
  </si>
  <si>
    <t xml:space="preserve">        黄金事务</t>
  </si>
  <si>
    <t xml:space="preserve">        建设项目贷款贴息</t>
  </si>
  <si>
    <t xml:space="preserve">        外商投资环境建设补助资金</t>
  </si>
  <si>
    <t xml:space="preserve">        技术改造支出</t>
  </si>
  <si>
    <t xml:space="preserve">        其他涉外发展服务支出</t>
  </si>
  <si>
    <t xml:space="preserve">        中药材扶持资金支出</t>
  </si>
  <si>
    <t xml:space="preserve">        重点产业振兴和技术改造项目贷款贴息</t>
  </si>
  <si>
    <t xml:space="preserve">        服务业基础设施建设</t>
  </si>
  <si>
    <t xml:space="preserve">        其他资源勘探信息等支出</t>
  </si>
  <si>
    <t xml:space="preserve">        其他商业服务业等支出</t>
  </si>
  <si>
    <t xml:space="preserve">        食品流通安全补贴</t>
  </si>
  <si>
    <t xml:space="preserve">        安全防卫</t>
  </si>
  <si>
    <t xml:space="preserve">        市场监测及信息管理</t>
  </si>
  <si>
    <t xml:space="preserve">        民贸企业补贴</t>
  </si>
  <si>
    <t xml:space="preserve">        金融部门其他行政支出</t>
  </si>
  <si>
    <t xml:space="preserve">        民贸民品贷款贴息</t>
  </si>
  <si>
    <t xml:space="preserve">        其他商业流通事务支出</t>
  </si>
  <si>
    <t xml:space="preserve">        商业银行贷款贴息</t>
  </si>
  <si>
    <t xml:space="preserve">        补充资本金</t>
  </si>
  <si>
    <t xml:space="preserve">        风险基金补助</t>
  </si>
  <si>
    <t xml:space="preserve">        其他金融发展支出</t>
  </si>
  <si>
    <t xml:space="preserve">        地质矿产资源利用与保护</t>
  </si>
  <si>
    <t xml:space="preserve">        地质转产项目财政贴息</t>
  </si>
  <si>
    <t xml:space="preserve">        国外风险勘查</t>
  </si>
  <si>
    <t xml:space="preserve">        地质勘查基金（周转金）支出</t>
  </si>
  <si>
    <t xml:space="preserve">        其他国土资源事务支出</t>
  </si>
  <si>
    <t xml:space="preserve">        海域使用管理</t>
  </si>
  <si>
    <t xml:space="preserve">        海洋环境保护与监测</t>
  </si>
  <si>
    <t xml:space="preserve">        海洋调查评价</t>
  </si>
  <si>
    <t xml:space="preserve">        海洋权益维护</t>
  </si>
  <si>
    <t xml:space="preserve">        海洋执法监察</t>
  </si>
  <si>
    <t xml:space="preserve">        海洋防灾减灾</t>
  </si>
  <si>
    <t xml:space="preserve">        海洋卫星</t>
  </si>
  <si>
    <t xml:space="preserve">        国土资源规划及管理</t>
  </si>
  <si>
    <t xml:space="preserve">        极地考察</t>
  </si>
  <si>
    <t xml:space="preserve">        土地资源调查</t>
  </si>
  <si>
    <t xml:space="preserve">        海洋矿产资源勘探研究</t>
  </si>
  <si>
    <t xml:space="preserve">        土地资源利用与保护</t>
  </si>
  <si>
    <t xml:space="preserve">        海港航标维护</t>
  </si>
  <si>
    <t xml:space="preserve">        国土资源社会公益服务</t>
  </si>
  <si>
    <t xml:space="preserve">        国土资源行业业务管理</t>
  </si>
  <si>
    <t xml:space="preserve">        海水淡化</t>
  </si>
  <si>
    <t xml:space="preserve">        国土资源调查</t>
  </si>
  <si>
    <t xml:space="preserve">        国土整治</t>
  </si>
  <si>
    <t xml:space="preserve">        无居民海岛使用金支出</t>
  </si>
  <si>
    <t xml:space="preserve">        地质灾害防治</t>
  </si>
  <si>
    <t xml:space="preserve">        海岛和海域保护</t>
  </si>
  <si>
    <t xml:space="preserve">        土地资源储备支出</t>
  </si>
  <si>
    <t xml:space="preserve">        其他海洋管理事务支出</t>
  </si>
  <si>
    <t xml:space="preserve">        气象事业机构</t>
  </si>
  <si>
    <t xml:space="preserve">        气象探测</t>
  </si>
  <si>
    <t xml:space="preserve">        气象信息传输及管理</t>
  </si>
  <si>
    <t xml:space="preserve">        气象预报预测</t>
  </si>
  <si>
    <t xml:space="preserve">        气象服务</t>
  </si>
  <si>
    <t xml:space="preserve">        基础测绘</t>
  </si>
  <si>
    <t xml:space="preserve">        气象装备保障维护</t>
  </si>
  <si>
    <t xml:space="preserve">        航空摄影</t>
  </si>
  <si>
    <t xml:space="preserve">        气象基础设施建设与维修</t>
  </si>
  <si>
    <t xml:space="preserve">        测绘工程建设</t>
  </si>
  <si>
    <t xml:space="preserve">        气象卫星</t>
  </si>
  <si>
    <t xml:space="preserve">        气象法规与标准</t>
  </si>
  <si>
    <t xml:space="preserve">        其他测绘事务支出</t>
  </si>
  <si>
    <t xml:space="preserve">        气象资金审计稽查</t>
  </si>
  <si>
    <t xml:space="preserve">        其他气象事务支出</t>
  </si>
  <si>
    <t xml:space="preserve">        地震监测</t>
  </si>
  <si>
    <t xml:space="preserve">        廉租住房</t>
  </si>
  <si>
    <t xml:space="preserve">        地震预测预报</t>
  </si>
  <si>
    <t xml:space="preserve">        沉陷区治理</t>
  </si>
  <si>
    <t xml:space="preserve">        地震灾害预防</t>
  </si>
  <si>
    <t xml:space="preserve">        棚户区改造</t>
  </si>
  <si>
    <t xml:space="preserve">        地震应急救援</t>
  </si>
  <si>
    <t xml:space="preserve">        少数民族地区游牧民定居工程</t>
  </si>
  <si>
    <t xml:space="preserve">        地震环境探察</t>
  </si>
  <si>
    <t xml:space="preserve">        农村危房改造</t>
  </si>
  <si>
    <t xml:space="preserve">        防震减灾信息管理</t>
  </si>
  <si>
    <t xml:space="preserve">        公共租赁住房</t>
  </si>
  <si>
    <t xml:space="preserve">        防震减灾基础管理</t>
  </si>
  <si>
    <t xml:space="preserve">        保障性住房租金补贴</t>
  </si>
  <si>
    <t xml:space="preserve">        地震事业机构</t>
  </si>
  <si>
    <t xml:space="preserve">        其他保障性安居工程支出</t>
  </si>
  <si>
    <t xml:space="preserve">        其他地震事务支出</t>
  </si>
  <si>
    <t xml:space="preserve">        住房公积金</t>
  </si>
  <si>
    <t xml:space="preserve">        提租补贴</t>
  </si>
  <si>
    <t xml:space="preserve">        购房补贴</t>
  </si>
  <si>
    <t xml:space="preserve">        公有住房建设和维修改造支出</t>
  </si>
  <si>
    <t xml:space="preserve">        物资转移</t>
  </si>
  <si>
    <t xml:space="preserve">        住房公积金管理</t>
  </si>
  <si>
    <t xml:space="preserve">        物资轮换</t>
  </si>
  <si>
    <t xml:space="preserve">        其他城乡社区住宅支出</t>
  </si>
  <si>
    <t xml:space="preserve">        仓库建设</t>
  </si>
  <si>
    <t xml:space="preserve">        仓库安防</t>
  </si>
  <si>
    <t xml:space="preserve">        其他物资事务支出</t>
  </si>
  <si>
    <t xml:space="preserve">        石油储备支出</t>
  </si>
  <si>
    <t xml:space="preserve">        粮食财务与审计支出</t>
  </si>
  <si>
    <t xml:space="preserve">        粮食信息统计</t>
  </si>
  <si>
    <t xml:space="preserve">        天然铀能源储备</t>
  </si>
  <si>
    <t xml:space="preserve">        粮食专项业务活动</t>
  </si>
  <si>
    <t xml:space="preserve">        煤炭储备</t>
  </si>
  <si>
    <t xml:space="preserve">        国家粮油差价补贴</t>
  </si>
  <si>
    <t xml:space="preserve">        其他能源储备</t>
  </si>
  <si>
    <t xml:space="preserve">        粮食财务挂账利息补贴</t>
  </si>
  <si>
    <t xml:space="preserve">        粮食财务挂账消化款</t>
  </si>
  <si>
    <t xml:space="preserve">        处理陈化粮补贴</t>
  </si>
  <si>
    <t xml:space="preserve">        储备粮油差价补贴</t>
  </si>
  <si>
    <t xml:space="preserve">        粮食风险基金</t>
  </si>
  <si>
    <t xml:space="preserve">        储备粮（油）库建设</t>
  </si>
  <si>
    <t xml:space="preserve">        粮油市场调控专项资金</t>
  </si>
  <si>
    <t xml:space="preserve">        最低收购价政策支出</t>
  </si>
  <si>
    <t xml:space="preserve">        其他粮油储备支出</t>
  </si>
  <si>
    <t xml:space="preserve">        其他粮油事务支出</t>
  </si>
  <si>
    <t xml:space="preserve">        棉花储备</t>
  </si>
  <si>
    <t xml:space="preserve">        食糖储备</t>
  </si>
  <si>
    <t xml:space="preserve">        肉类储备</t>
  </si>
  <si>
    <t xml:space="preserve">        化肥储备</t>
  </si>
  <si>
    <t xml:space="preserve">        铁路专用线</t>
  </si>
  <si>
    <t xml:space="preserve">        农药储备</t>
  </si>
  <si>
    <t xml:space="preserve">        护库武警和民兵支出</t>
  </si>
  <si>
    <t xml:space="preserve">        边销茶储备</t>
  </si>
  <si>
    <t xml:space="preserve">        物资保管与保养</t>
  </si>
  <si>
    <t xml:space="preserve">        羊毛储备</t>
  </si>
  <si>
    <t xml:space="preserve">        专项贷款利息</t>
  </si>
  <si>
    <t xml:space="preserve">        医药储备</t>
  </si>
  <si>
    <t xml:space="preserve">        食盐储备</t>
  </si>
  <si>
    <t xml:space="preserve">        战略物资储备</t>
  </si>
  <si>
    <t xml:space="preserve">        其他重要商品储备支出</t>
  </si>
  <si>
    <t xml:space="preserve">        地方政府向外国政府借款付息支出</t>
  </si>
  <si>
    <t xml:space="preserve">        地方政府向国际组织借款付息支出</t>
  </si>
  <si>
    <t xml:space="preserve">        地方政府其他一般债务付息支出</t>
  </si>
  <si>
    <t xml:space="preserve">      地方政府一般债务发行费用支出</t>
  </si>
  <si>
    <t xml:space="preserve">        年初预留</t>
  </si>
  <si>
    <t xml:space="preserve">        其他支出</t>
  </si>
  <si>
    <t>收入合计</t>
  </si>
  <si>
    <r>
      <t xml:space="preserve">   </t>
    </r>
    <r>
      <rPr>
        <sz val="11"/>
        <rFont val="宋体"/>
        <family val="0"/>
      </rPr>
      <t xml:space="preserve"> 从政府性基金预算调入</t>
    </r>
  </si>
  <si>
    <r>
      <t xml:space="preserve">   </t>
    </r>
    <r>
      <rPr>
        <sz val="11"/>
        <rFont val="宋体"/>
        <family val="0"/>
      </rPr>
      <t xml:space="preserve"> 从国有资本经营预算调入</t>
    </r>
  </si>
  <si>
    <r>
      <t xml:space="preserve">   </t>
    </r>
    <r>
      <rPr>
        <sz val="11"/>
        <rFont val="宋体"/>
        <family val="0"/>
      </rPr>
      <t xml:space="preserve"> 从其他资金调入</t>
    </r>
  </si>
  <si>
    <t xml:space="preserve"> </t>
  </si>
  <si>
    <t xml:space="preserve"> </t>
  </si>
  <si>
    <r>
      <t xml:space="preserve">   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>调入</t>
    </r>
    <r>
      <rPr>
        <sz val="11"/>
        <rFont val="宋体"/>
        <family val="0"/>
      </rPr>
      <t>预算稳定调节基金</t>
    </r>
  </si>
  <si>
    <r>
      <t xml:space="preserve">    补充</t>
    </r>
    <r>
      <rPr>
        <sz val="11"/>
        <rFont val="宋体"/>
        <family val="0"/>
      </rPr>
      <t>预算周转金</t>
    </r>
  </si>
  <si>
    <t xml:space="preserve"> </t>
  </si>
  <si>
    <r>
      <t xml:space="preserve">    补充</t>
    </r>
    <r>
      <rPr>
        <sz val="11"/>
        <rFont val="宋体"/>
        <family val="0"/>
      </rPr>
      <t>预算稳定调节基金</t>
    </r>
  </si>
  <si>
    <t xml:space="preserve"> </t>
  </si>
  <si>
    <t xml:space="preserve">  地方政府一般债务转贷收入</t>
  </si>
  <si>
    <t xml:space="preserve"> </t>
  </si>
  <si>
    <t xml:space="preserve">  地方政府一般债务还本支出</t>
  </si>
  <si>
    <t xml:space="preserve">  地方政府专项债务转贷收入</t>
  </si>
  <si>
    <t xml:space="preserve">  地方政府专项债务转贷收入</t>
  </si>
  <si>
    <t xml:space="preserve"> 地方政府专项债务转贷支出</t>
  </si>
  <si>
    <t xml:space="preserve"> 地方政府专项债务还本支出</t>
  </si>
  <si>
    <t>政府债务资金</t>
  </si>
  <si>
    <t xml:space="preserve">    大中型水库库区基金及对应专项债务收入安排的支出</t>
  </si>
  <si>
    <t xml:space="preserve">            表三 2018年一般公共预算收支平衡表</t>
  </si>
  <si>
    <t xml:space="preserve">            表四 2018年一般公共预算支出资金来源情况表</t>
  </si>
  <si>
    <t xml:space="preserve">            表五 2018年一般公共预算支出经济分类情况表</t>
  </si>
  <si>
    <t xml:space="preserve">            表六 2018年地市县一般公共预算收支表</t>
  </si>
  <si>
    <t xml:space="preserve">            表七 2018年省对下一般公共预算转移支付预算表</t>
  </si>
  <si>
    <t xml:space="preserve">            表八 2018政府性基金预算收支表</t>
  </si>
  <si>
    <t xml:space="preserve">            表九 2018年政府性基金预算收支明细表</t>
  </si>
  <si>
    <t xml:space="preserve">            表十 2018年政府性基金调入专项收入预算表</t>
  </si>
  <si>
    <t xml:space="preserve">            表十一 2018年政府性基金预算支出资金来源情况表</t>
  </si>
  <si>
    <t>2018年一般公共预算收入表</t>
  </si>
  <si>
    <t>2018年一般公共预算收支平衡表</t>
  </si>
  <si>
    <t xml:space="preserve">  上解支出</t>
  </si>
  <si>
    <t xml:space="preserve">  地方政府一般债务收入</t>
  </si>
  <si>
    <t xml:space="preserve">  地方政府一般债务转贷支出</t>
  </si>
  <si>
    <t>2018年一般公共预算支出资金来源情况表</t>
  </si>
  <si>
    <t xml:space="preserve">    财政对基本养老保险基金的补助</t>
  </si>
  <si>
    <t xml:space="preserve">    财政对其他社会保险基金的补助</t>
  </si>
  <si>
    <t xml:space="preserve">      其他农林水支出</t>
  </si>
  <si>
    <t>转移性支出</t>
  </si>
  <si>
    <t>2018年政府预算支出经济分类情况表</t>
  </si>
  <si>
    <t>2018年地市县一般公共预算收支表</t>
  </si>
  <si>
    <t>2018年地市县一般公共预算收支表</t>
  </si>
  <si>
    <t>2018年省对下一般公共预算转移支付预算表</t>
  </si>
  <si>
    <t>2018年政府性基金预算收支表</t>
  </si>
  <si>
    <t>2018年政府性基金预算收支明细表</t>
  </si>
  <si>
    <t>2018年政府性基金调入专项收入预算表</t>
  </si>
  <si>
    <t>2018年政府性基金预算支出资金来源情况表</t>
  </si>
  <si>
    <t>四、国家电影事业发展专项资金收入</t>
  </si>
  <si>
    <t>五、国有土地收益基金收入</t>
  </si>
  <si>
    <t>六、农业土地开发资金收入</t>
  </si>
  <si>
    <t>七、国有土地使用权出让收入</t>
  </si>
  <si>
    <t>八、大中型水库库区基金收入</t>
  </si>
  <si>
    <t>九、彩票公益金收入</t>
  </si>
  <si>
    <t>十、城市基础设施配套费收入</t>
  </si>
  <si>
    <t>十一、小型水库移民扶助基金收入</t>
  </si>
  <si>
    <t>十二、国家重大水利工程建设基金收入</t>
  </si>
  <si>
    <t>十三、车辆通行费</t>
  </si>
  <si>
    <t>十四、污水处理费收入</t>
  </si>
  <si>
    <t>十五、彩票发行机构和彩票销售机构的业务费用</t>
  </si>
  <si>
    <t>十六、其他政府性基金收入</t>
  </si>
  <si>
    <t xml:space="preserve">    新菜地开发建设基金及对应专项债务收入安排的支出</t>
  </si>
  <si>
    <t>十七、专项债券对应项目专项收入</t>
  </si>
  <si>
    <t>十七、专项债券对应项目专项收入</t>
  </si>
  <si>
    <t>2018年一般公共预算支出表</t>
  </si>
  <si>
    <t>备注</t>
  </si>
  <si>
    <t>项  目</t>
  </si>
  <si>
    <t>当年财力合计</t>
  </si>
  <si>
    <t>一般公共预算收入</t>
  </si>
  <si>
    <t>加：返还性收入</t>
  </si>
  <si>
    <t>加：一般性转移支付收入</t>
  </si>
  <si>
    <t>加：调入资金</t>
  </si>
  <si>
    <t>减：上解支出</t>
  </si>
  <si>
    <t>减：调出资金</t>
  </si>
  <si>
    <t>小计</t>
  </si>
  <si>
    <t>体制上解支出</t>
  </si>
  <si>
    <t>专项上解支出</t>
  </si>
  <si>
    <t>2018年财力预计情况表</t>
  </si>
  <si>
    <t>支出合计</t>
  </si>
  <si>
    <t>地区</t>
  </si>
  <si>
    <t>一般性转移支付</t>
  </si>
  <si>
    <t>当年预算收入安排</t>
  </si>
  <si>
    <t>核对收入</t>
  </si>
  <si>
    <t>核对支出</t>
  </si>
  <si>
    <t xml:space="preserve">            表二 2018年一般公共预算支出表</t>
  </si>
  <si>
    <t xml:space="preserve">            表一 2018年一般公共预算收入表</t>
  </si>
  <si>
    <t xml:space="preserve"> </t>
  </si>
  <si>
    <t xml:space="preserve">    体制上解支出</t>
  </si>
  <si>
    <t xml:space="preserve">      成品油税费改革税收返还收入</t>
  </si>
  <si>
    <t xml:space="preserve">    专项上解支出</t>
  </si>
  <si>
    <t xml:space="preserve"> </t>
  </si>
  <si>
    <t xml:space="preserve">  调出资金</t>
  </si>
  <si>
    <t xml:space="preserve">      所得税基数返还收入 </t>
  </si>
  <si>
    <t>xx省（区、市）</t>
  </si>
  <si>
    <t>xx省（区、市）</t>
  </si>
  <si>
    <t xml:space="preserve"> 地方政府专项债务还本支出</t>
  </si>
  <si>
    <t xml:space="preserve">  地方政府专项债务收入</t>
  </si>
  <si>
    <t xml:space="preserve">  年终结余</t>
  </si>
  <si>
    <r>
      <t xml:space="preserve">   </t>
    </r>
    <r>
      <rPr>
        <sz val="11"/>
        <rFont val="宋体"/>
        <family val="0"/>
      </rPr>
      <t xml:space="preserve"> 其他调出资金</t>
    </r>
  </si>
  <si>
    <t xml:space="preserve"> </t>
  </si>
  <si>
    <t xml:space="preserve"> </t>
  </si>
  <si>
    <t xml:space="preserve"> </t>
  </si>
  <si>
    <t xml:space="preserve"> </t>
  </si>
  <si>
    <t xml:space="preserve"> </t>
  </si>
  <si>
    <t>2018年地方财政预算表</t>
  </si>
  <si>
    <t xml:space="preserve">    环境保护税</t>
  </si>
  <si>
    <t xml:space="preserve"> </t>
  </si>
  <si>
    <t xml:space="preserve">      边海防</t>
  </si>
  <si>
    <t xml:space="preserve">      信息化建设及运行维护</t>
  </si>
  <si>
    <t xml:space="preserve">      财政对职工基本医疗保险基金的补助</t>
  </si>
  <si>
    <t xml:space="preserve">      停伐补助</t>
  </si>
  <si>
    <t xml:space="preserve">        产业化发展</t>
  </si>
  <si>
    <t xml:space="preserve">        创新示范</t>
  </si>
  <si>
    <t xml:space="preserve">      其他农林水支出</t>
  </si>
  <si>
    <t xml:space="preserve">        其他农林水支出</t>
  </si>
  <si>
    <t xml:space="preserve">        政策性银行亏损补贴</t>
  </si>
  <si>
    <t xml:space="preserve">        地质矿产资源与环境调查</t>
  </si>
  <si>
    <t xml:space="preserve">        储备粮油补贴</t>
  </si>
  <si>
    <t xml:space="preserve">        地方政府一般债券付息支出</t>
  </si>
  <si>
    <t>郑州市合计</t>
  </si>
  <si>
    <t>郑州市本级</t>
  </si>
  <si>
    <t xml:space="preserve">郑州市县区小计        </t>
  </si>
  <si>
    <t>二七区</t>
  </si>
  <si>
    <t>金水区</t>
  </si>
  <si>
    <t>中原区</t>
  </si>
  <si>
    <t>管城区</t>
  </si>
  <si>
    <t>上街区</t>
  </si>
  <si>
    <t>惠济区</t>
  </si>
  <si>
    <t>荥阳市</t>
  </si>
  <si>
    <t>中牟县</t>
  </si>
  <si>
    <t>新郑市</t>
  </si>
  <si>
    <t>登封市</t>
  </si>
  <si>
    <t>新密市</t>
  </si>
  <si>
    <t>开封市合计</t>
  </si>
  <si>
    <t>开封市本级</t>
  </si>
  <si>
    <t xml:space="preserve">开封市县区小计        </t>
  </si>
  <si>
    <t>禹王台区</t>
  </si>
  <si>
    <t>鼓楼区</t>
  </si>
  <si>
    <t>龙亭区</t>
  </si>
  <si>
    <t>顺河区</t>
  </si>
  <si>
    <t>杞县</t>
  </si>
  <si>
    <t>通许县</t>
  </si>
  <si>
    <t>尉氏县</t>
  </si>
  <si>
    <t>祥符区</t>
  </si>
  <si>
    <t>洛阳市合计</t>
  </si>
  <si>
    <t>洛阳市本级</t>
  </si>
  <si>
    <t>洛阳市县区小计</t>
  </si>
  <si>
    <t>偃师市</t>
  </si>
  <si>
    <t>孟津县</t>
  </si>
  <si>
    <t>新安县</t>
  </si>
  <si>
    <t>伊川县</t>
  </si>
  <si>
    <t>汝阳县</t>
  </si>
  <si>
    <t>嵩县</t>
  </si>
  <si>
    <t>栾川县</t>
  </si>
  <si>
    <t>宜阳县</t>
  </si>
  <si>
    <t>洛宁县</t>
  </si>
  <si>
    <t>洛龙区</t>
  </si>
  <si>
    <t>吉利区</t>
  </si>
  <si>
    <t>涧西区</t>
  </si>
  <si>
    <t>西工区</t>
  </si>
  <si>
    <t>老城区</t>
  </si>
  <si>
    <t>瀍河区</t>
  </si>
  <si>
    <t>平顶山市合计</t>
  </si>
  <si>
    <t>平顶山市本级</t>
  </si>
  <si>
    <t>平顶山市县区小计</t>
  </si>
  <si>
    <t>鲁山县</t>
  </si>
  <si>
    <t>宝丰县</t>
  </si>
  <si>
    <t>叶县</t>
  </si>
  <si>
    <t>郏县</t>
  </si>
  <si>
    <t>舞钢市</t>
  </si>
  <si>
    <t>新华区</t>
  </si>
  <si>
    <t>卫东区</t>
  </si>
  <si>
    <t>湛河区</t>
  </si>
  <si>
    <t>石龙区</t>
  </si>
  <si>
    <t>安阳市合计</t>
  </si>
  <si>
    <t>安阳市本级</t>
  </si>
  <si>
    <t>安阳市县区小计</t>
  </si>
  <si>
    <t>文峰区</t>
  </si>
  <si>
    <t>北关区</t>
  </si>
  <si>
    <t>殷都区</t>
  </si>
  <si>
    <t>龙安区</t>
  </si>
  <si>
    <t>安阳县</t>
  </si>
  <si>
    <t>林州市</t>
  </si>
  <si>
    <t>汤阴县</t>
  </si>
  <si>
    <t>内黄县</t>
  </si>
  <si>
    <t>鹤壁市合计</t>
  </si>
  <si>
    <t>鹤壁市本级</t>
  </si>
  <si>
    <t>鹤壁市县区小计</t>
  </si>
  <si>
    <t>淇滨区</t>
  </si>
  <si>
    <t>山城区</t>
  </si>
  <si>
    <t>鹤山区</t>
  </si>
  <si>
    <t>浚县</t>
  </si>
  <si>
    <t>淇县</t>
  </si>
  <si>
    <t>新乡市合计</t>
  </si>
  <si>
    <t>新乡市本级</t>
  </si>
  <si>
    <t>新乡市县区小计</t>
  </si>
  <si>
    <t>获嘉县</t>
  </si>
  <si>
    <t>新乡县</t>
  </si>
  <si>
    <t>原阳县</t>
  </si>
  <si>
    <t>延津县</t>
  </si>
  <si>
    <t>封丘县</t>
  </si>
  <si>
    <t>辉县市</t>
  </si>
  <si>
    <t>卫辉市</t>
  </si>
  <si>
    <t>卫滨区</t>
  </si>
  <si>
    <t>红旗区</t>
  </si>
  <si>
    <t>牧野区</t>
  </si>
  <si>
    <t>凤泉区</t>
  </si>
  <si>
    <t>焦作市合计</t>
  </si>
  <si>
    <t>焦作市本级</t>
  </si>
  <si>
    <t>焦作市县区小计</t>
  </si>
  <si>
    <t>修武县</t>
  </si>
  <si>
    <t>博爱县</t>
  </si>
  <si>
    <t>沁阳市</t>
  </si>
  <si>
    <t>温县</t>
  </si>
  <si>
    <t>孟州市</t>
  </si>
  <si>
    <t>武陟县</t>
  </si>
  <si>
    <t>解放区</t>
  </si>
  <si>
    <t>中站区</t>
  </si>
  <si>
    <t>马村区</t>
  </si>
  <si>
    <t>山阳区</t>
  </si>
  <si>
    <t>濮阳市合计</t>
  </si>
  <si>
    <t>濮阳市本级</t>
  </si>
  <si>
    <t>濮阳市县区小计</t>
  </si>
  <si>
    <t>濮阳县</t>
  </si>
  <si>
    <t>清丰县</t>
  </si>
  <si>
    <t>南乐县</t>
  </si>
  <si>
    <t>范　县</t>
  </si>
  <si>
    <t>台前县</t>
  </si>
  <si>
    <t>华龙区</t>
  </si>
  <si>
    <t>许昌市合计</t>
  </si>
  <si>
    <t>许昌市本级</t>
  </si>
  <si>
    <t>许昌市县区小计</t>
  </si>
  <si>
    <t>魏都区</t>
  </si>
  <si>
    <t>许昌县</t>
  </si>
  <si>
    <t>长葛市</t>
  </si>
  <si>
    <t>鄢陵县</t>
  </si>
  <si>
    <t>禹州市</t>
  </si>
  <si>
    <t>襄城县</t>
  </si>
  <si>
    <t>漯河市合计</t>
  </si>
  <si>
    <t>漯河市本级</t>
  </si>
  <si>
    <t>漯河市县区合计</t>
  </si>
  <si>
    <t>临颍县</t>
  </si>
  <si>
    <t>舞阳县</t>
  </si>
  <si>
    <t>源汇区</t>
  </si>
  <si>
    <t>郾城区</t>
  </si>
  <si>
    <t>召陵区</t>
  </si>
  <si>
    <t>三门峡市合计</t>
  </si>
  <si>
    <t>三门峡市本级</t>
  </si>
  <si>
    <t>三门峡市县区小计</t>
  </si>
  <si>
    <t>湖滨区</t>
  </si>
  <si>
    <t>义马市</t>
  </si>
  <si>
    <t>灵宝市</t>
  </si>
  <si>
    <t>渑池县</t>
  </si>
  <si>
    <t>陕州区</t>
  </si>
  <si>
    <t>卢氏县</t>
  </si>
  <si>
    <t>南阳市合计</t>
  </si>
  <si>
    <t>南阳市本级</t>
  </si>
  <si>
    <t>南阳市县区小计</t>
  </si>
  <si>
    <t>唐河县</t>
  </si>
  <si>
    <t>方城县</t>
  </si>
  <si>
    <t>镇平县</t>
  </si>
  <si>
    <t>社旗县</t>
  </si>
  <si>
    <t>新野县</t>
  </si>
  <si>
    <t>内乡县</t>
  </si>
  <si>
    <t>淅川县</t>
  </si>
  <si>
    <t>西峡县</t>
  </si>
  <si>
    <t>南召县</t>
  </si>
  <si>
    <t>桐柏县</t>
  </si>
  <si>
    <t>宛城区</t>
  </si>
  <si>
    <t>卧龙区</t>
  </si>
  <si>
    <t>商丘市合计</t>
  </si>
  <si>
    <t>商丘市本级</t>
  </si>
  <si>
    <t>商丘市县区小计</t>
  </si>
  <si>
    <t>梁园区</t>
  </si>
  <si>
    <t>睢阳区</t>
  </si>
  <si>
    <t>虞城县</t>
  </si>
  <si>
    <t>柘城县</t>
  </si>
  <si>
    <t>宁陵县</t>
  </si>
  <si>
    <t>睢县</t>
  </si>
  <si>
    <t>民权县</t>
  </si>
  <si>
    <t>夏邑县</t>
  </si>
  <si>
    <t>信阳市合计</t>
  </si>
  <si>
    <t>信阳市本级</t>
  </si>
  <si>
    <t>信阳市县区小计</t>
  </si>
  <si>
    <t>罗山县</t>
  </si>
  <si>
    <t>光山县</t>
  </si>
  <si>
    <t>商城县</t>
  </si>
  <si>
    <t>新县</t>
  </si>
  <si>
    <t>息县</t>
  </si>
  <si>
    <t>淮滨县</t>
  </si>
  <si>
    <t>浉河区</t>
  </si>
  <si>
    <t>平桥区</t>
  </si>
  <si>
    <t>潢川县</t>
  </si>
  <si>
    <t>周口市合计</t>
  </si>
  <si>
    <t>周口市本级</t>
  </si>
  <si>
    <t>周口市县区小计</t>
  </si>
  <si>
    <t>扶沟县</t>
  </si>
  <si>
    <t>西华县</t>
  </si>
  <si>
    <t>商水县</t>
  </si>
  <si>
    <t>太康县</t>
  </si>
  <si>
    <t>郸城县</t>
  </si>
  <si>
    <t>淮阳县</t>
  </si>
  <si>
    <t>沈丘县</t>
  </si>
  <si>
    <t>项城市</t>
  </si>
  <si>
    <t>川汇区</t>
  </si>
  <si>
    <t>驻马店市合计</t>
  </si>
  <si>
    <t>驻马店市本级</t>
  </si>
  <si>
    <t>驻马店市县区小计</t>
  </si>
  <si>
    <t>确山县</t>
  </si>
  <si>
    <t>泌阳县</t>
  </si>
  <si>
    <t>遂平县</t>
  </si>
  <si>
    <t>西平县</t>
  </si>
  <si>
    <t>上蔡县</t>
  </si>
  <si>
    <t>汝南县</t>
  </si>
  <si>
    <t>平舆县</t>
  </si>
  <si>
    <t>正阳县</t>
  </si>
  <si>
    <t>驿城区</t>
  </si>
  <si>
    <t>济源市</t>
  </si>
  <si>
    <t>巩义市</t>
  </si>
  <si>
    <t>兰考县</t>
  </si>
  <si>
    <t>汝州市</t>
  </si>
  <si>
    <t>滑县</t>
  </si>
  <si>
    <t>长垣市</t>
  </si>
  <si>
    <t>邓州市</t>
  </si>
  <si>
    <t>永城市</t>
  </si>
  <si>
    <t>固始县</t>
  </si>
  <si>
    <t>鹿邑县</t>
  </si>
  <si>
    <t>新蔡县</t>
  </si>
  <si>
    <t>省本级</t>
  </si>
  <si>
    <t xml:space="preserve">     ××省</t>
  </si>
  <si>
    <t xml:space="preserve">本级      </t>
  </si>
  <si>
    <t xml:space="preserve">地市合计        </t>
  </si>
  <si>
    <t xml:space="preserve">            表十二 2018年财力预计情况表</t>
  </si>
  <si>
    <t>表十二</t>
  </si>
  <si>
    <t>专项转移支付收入安排</t>
  </si>
  <si>
    <t>政府债务资金</t>
  </si>
  <si>
    <t>机关工资福利支出</t>
  </si>
  <si>
    <t>机关商品和服务支出</t>
  </si>
  <si>
    <t>机关资本性支出（一）</t>
  </si>
  <si>
    <t>机关资本性支出（二）</t>
  </si>
  <si>
    <t>对事业单位经常性补助</t>
  </si>
  <si>
    <t>对事业单位资本性补助</t>
  </si>
  <si>
    <t>对企业补助</t>
  </si>
  <si>
    <t>对企业资本性支出</t>
  </si>
  <si>
    <t>对个人和家庭的补助</t>
  </si>
  <si>
    <t>对社会保障基金补助</t>
  </si>
  <si>
    <t>债务利息及费用支出</t>
  </si>
  <si>
    <t>债务还本支出</t>
  </si>
  <si>
    <t>转移性支出</t>
  </si>
  <si>
    <t>预备费及预留</t>
  </si>
  <si>
    <t>收入合计</t>
  </si>
  <si>
    <t>动用上年结余安排</t>
  </si>
  <si>
    <t>印花税</t>
  </si>
  <si>
    <t>环境保护税</t>
  </si>
  <si>
    <t>专                   项                 转               移                 支            付</t>
  </si>
  <si>
    <t>2018年省对下一般公共预算转移支付预算表</t>
  </si>
  <si>
    <t xml:space="preserve">所得税基数返还收入 </t>
  </si>
  <si>
    <t>成品油税费改革税收返还收入</t>
  </si>
  <si>
    <t>增值税税收返还收入</t>
  </si>
  <si>
    <t>消费税税收返还收入</t>
  </si>
  <si>
    <t>增值税五五分享税收返还收入</t>
  </si>
  <si>
    <t>其他税收返还收入</t>
  </si>
  <si>
    <t>体制补助收入</t>
  </si>
  <si>
    <t>均衡性转移支付收入</t>
  </si>
  <si>
    <t>县级基本财力保障机制奖补资金收入</t>
  </si>
  <si>
    <t>结算补助收入</t>
  </si>
  <si>
    <t>资源枯竭型城市转移支付补助收入</t>
  </si>
  <si>
    <t>企业事业单位划转补助收入</t>
  </si>
  <si>
    <t>成品油税费改革转移支付补助收入</t>
  </si>
  <si>
    <t>基层公检法司转移支付收入</t>
  </si>
  <si>
    <t>城乡义务教育转移支付收入</t>
  </si>
  <si>
    <t>基本养老金转移支付收入</t>
  </si>
  <si>
    <t>城乡居民医疗保险转移支付收入</t>
  </si>
  <si>
    <t>农村综合改革转移支付收入</t>
  </si>
  <si>
    <t>产粮（油）大县奖励资金收入</t>
  </si>
  <si>
    <t>重点生态功能区转移支付收入</t>
  </si>
  <si>
    <t>固定数额补助收入</t>
  </si>
  <si>
    <t>革命老区转移支付收入</t>
  </si>
  <si>
    <t>民族地区转移支付收入</t>
  </si>
  <si>
    <t>边疆地区转移支付收入</t>
  </si>
  <si>
    <t>贫困地区转移支付收入</t>
  </si>
  <si>
    <t>其他一般性转移支付收入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</si>
</sst>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 "/>
    <numFmt numFmtId="185" formatCode="0.0_ "/>
    <numFmt numFmtId="186" formatCode="0_);[Red]\(0\)"/>
    <numFmt numFmtId="187" formatCode="#,##0_ "/>
  </numFmts>
  <fonts count="58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sz val="12"/>
      <name val="黑体"/>
      <family val="3"/>
    </font>
    <font>
      <b/>
      <sz val="16"/>
      <name val="黑体"/>
      <family val="3"/>
    </font>
    <font>
      <sz val="10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14"/>
      <name val="宋体"/>
      <family val="0"/>
    </font>
    <font>
      <sz val="9"/>
      <name val="宋体"/>
      <family val="0"/>
    </font>
    <font>
      <sz val="18"/>
      <name val="宋体"/>
      <family val="0"/>
    </font>
    <font>
      <sz val="16"/>
      <name val="黑体"/>
      <family val="3"/>
    </font>
    <font>
      <b/>
      <sz val="24"/>
      <name val="黑体"/>
      <family val="3"/>
    </font>
    <font>
      <sz val="18"/>
      <name val="黑体"/>
      <family val="3"/>
    </font>
    <font>
      <sz val="16"/>
      <name val="楷体_GB2312"/>
      <family val="3"/>
    </font>
    <font>
      <sz val="48"/>
      <name val="黑体"/>
      <family val="3"/>
    </font>
    <font>
      <sz val="22"/>
      <name val="楷体_GB2312"/>
      <family val="3"/>
    </font>
    <font>
      <sz val="10"/>
      <name val="Helv"/>
      <family val="2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2"/>
      <color indexed="10"/>
      <name val="宋体"/>
      <family val="0"/>
    </font>
    <font>
      <sz val="10"/>
      <color indexed="10"/>
      <name val="宋体"/>
      <family val="0"/>
    </font>
    <font>
      <sz val="12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10"/>
      <name val="宋体"/>
      <family val="0"/>
    </font>
    <font>
      <sz val="10"/>
      <color indexed="63"/>
      <name val="宋体"/>
      <family val="0"/>
    </font>
    <font>
      <b/>
      <sz val="10"/>
      <name val="宋体"/>
      <family val="0"/>
    </font>
    <font>
      <sz val="10"/>
      <name val="黑体"/>
      <family val="3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indexed="62"/>
      <name val="Cambria"/>
      <family val="0"/>
    </font>
    <font>
      <b/>
      <sz val="15"/>
      <color indexed="62"/>
      <name val="Calibri"/>
      <family val="0"/>
    </font>
    <font>
      <b/>
      <sz val="13"/>
      <color indexed="62"/>
      <name val="Calibri"/>
      <family val="0"/>
    </font>
    <font>
      <b/>
      <sz val="11"/>
      <color indexed="62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/>
    </border>
  </borders>
  <cellStyleXfs count="77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8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" applyNumberFormat="0" applyFill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9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" fillId="0" borderId="0">
      <alignment vertical="center"/>
      <protection/>
    </xf>
    <xf numFmtId="0" fontId="48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49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50" fillId="23" borderId="5" applyNumberFormat="0" applyAlignment="0" applyProtection="0"/>
    <xf numFmtId="0" fontId="51" fillId="24" borderId="6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2" fillId="13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55" fillId="30" borderId="0" applyNumberFormat="0" applyBorder="0" applyAlignment="0" applyProtection="0"/>
    <xf numFmtId="0" fontId="56" fillId="23" borderId="8" applyNumberFormat="0" applyAlignment="0" applyProtection="0"/>
    <xf numFmtId="0" fontId="57" fillId="31" borderId="5" applyNumberFormat="0" applyAlignment="0" applyProtection="0"/>
    <xf numFmtId="0" fontId="17" fillId="0" borderId="0">
      <alignment/>
      <protection/>
    </xf>
    <xf numFmtId="0" fontId="0" fillId="32" borderId="9" applyNumberFormat="0" applyFont="0" applyAlignment="0" applyProtection="0"/>
  </cellStyleXfs>
  <cellXfs count="262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6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vertical="center"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 vertical="center"/>
    </xf>
    <xf numFmtId="0" fontId="0" fillId="0" borderId="0" xfId="0" applyFont="1" applyFill="1" applyAlignment="1">
      <alignment horizontal="right"/>
    </xf>
    <xf numFmtId="3" fontId="6" fillId="0" borderId="10" xfId="0" applyNumberFormat="1" applyFont="1" applyFill="1" applyBorder="1" applyAlignment="1" applyProtection="1">
      <alignment vertical="center"/>
      <protection/>
    </xf>
    <xf numFmtId="0" fontId="6" fillId="0" borderId="10" xfId="0" applyFont="1" applyFill="1" applyBorder="1" applyAlignment="1">
      <alignment vertical="center"/>
    </xf>
    <xf numFmtId="3" fontId="6" fillId="0" borderId="10" xfId="0" applyNumberFormat="1" applyFont="1" applyFill="1" applyBorder="1" applyAlignment="1" applyProtection="1">
      <alignment horizontal="left" vertical="center"/>
      <protection/>
    </xf>
    <xf numFmtId="0" fontId="7" fillId="0" borderId="10" xfId="0" applyFont="1" applyFill="1" applyBorder="1" applyAlignment="1">
      <alignment horizontal="distributed"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vertical="center"/>
    </xf>
    <xf numFmtId="0" fontId="7" fillId="0" borderId="11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7" fillId="0" borderId="10" xfId="0" applyFont="1" applyFill="1" applyBorder="1" applyAlignment="1">
      <alignment vertical="center"/>
    </xf>
    <xf numFmtId="1" fontId="6" fillId="0" borderId="10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10" fillId="0" borderId="0" xfId="48" applyNumberFormat="1" applyFont="1" applyFill="1" applyAlignment="1" applyProtection="1">
      <alignment vertical="center"/>
      <protection/>
    </xf>
    <xf numFmtId="0" fontId="5" fillId="0" borderId="0" xfId="48" applyNumberFormat="1" applyFont="1" applyFill="1" applyAlignment="1" applyProtection="1">
      <alignment horizontal="right" vertical="center"/>
      <protection/>
    </xf>
    <xf numFmtId="0" fontId="5" fillId="0" borderId="10" xfId="48" applyFont="1" applyFill="1" applyBorder="1" applyAlignment="1">
      <alignment vertical="center"/>
      <protection/>
    </xf>
    <xf numFmtId="3" fontId="5" fillId="0" borderId="10" xfId="48" applyNumberFormat="1" applyFont="1" applyFill="1" applyBorder="1" applyAlignment="1" applyProtection="1">
      <alignment horizontal="left" vertical="center"/>
      <protection/>
    </xf>
    <xf numFmtId="0" fontId="5" fillId="0" borderId="10" xfId="48" applyFont="1" applyFill="1" applyBorder="1" applyAlignment="1">
      <alignment horizontal="left" vertical="center"/>
      <protection/>
    </xf>
    <xf numFmtId="0" fontId="7" fillId="0" borderId="10" xfId="0" applyFont="1" applyFill="1" applyBorder="1" applyAlignment="1">
      <alignment horizontal="left" vertical="center"/>
    </xf>
    <xf numFmtId="1" fontId="7" fillId="0" borderId="10" xfId="0" applyNumberFormat="1" applyFont="1" applyFill="1" applyBorder="1" applyAlignment="1" applyProtection="1">
      <alignment vertical="center"/>
      <protection locked="0"/>
    </xf>
    <xf numFmtId="1" fontId="6" fillId="0" borderId="10" xfId="0" applyNumberFormat="1" applyFont="1" applyFill="1" applyBorder="1" applyAlignment="1" applyProtection="1">
      <alignment horizontal="left" vertical="center"/>
      <protection locked="0"/>
    </xf>
    <xf numFmtId="0" fontId="11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12" fillId="0" borderId="0" xfId="0" applyFont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left"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14" fillId="0" borderId="0" xfId="0" applyFont="1" applyAlignment="1" applyProtection="1">
      <alignment vertical="center"/>
      <protection locked="0"/>
    </xf>
    <xf numFmtId="0" fontId="15" fillId="0" borderId="0" xfId="0" applyFont="1" applyAlignment="1" applyProtection="1">
      <alignment horizontal="center" vertical="center"/>
      <protection locked="0"/>
    </xf>
    <xf numFmtId="0" fontId="16" fillId="0" borderId="0" xfId="0" applyFont="1" applyAlignment="1" applyProtection="1">
      <alignment horizontal="center" vertical="center"/>
      <protection locked="0"/>
    </xf>
    <xf numFmtId="1" fontId="6" fillId="0" borderId="10" xfId="0" applyNumberFormat="1" applyFont="1" applyFill="1" applyBorder="1" applyAlignment="1" applyProtection="1">
      <alignment vertical="center"/>
      <protection locked="0"/>
    </xf>
    <xf numFmtId="0" fontId="6" fillId="0" borderId="10" xfId="0" applyNumberFormat="1" applyFont="1" applyFill="1" applyBorder="1" applyAlignment="1" applyProtection="1">
      <alignment vertical="center"/>
      <protection locked="0"/>
    </xf>
    <xf numFmtId="3" fontId="6" fillId="0" borderId="10" xfId="0" applyNumberFormat="1" applyFont="1" applyFill="1" applyBorder="1" applyAlignment="1" applyProtection="1">
      <alignment vertical="center"/>
      <protection/>
    </xf>
    <xf numFmtId="0" fontId="6" fillId="0" borderId="10" xfId="0" applyFont="1" applyBorder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/>
    </xf>
    <xf numFmtId="1" fontId="6" fillId="0" borderId="10" xfId="0" applyNumberFormat="1" applyFont="1" applyFill="1" applyBorder="1" applyAlignment="1" applyProtection="1">
      <alignment horizontal="left" vertical="center"/>
      <protection locked="0"/>
    </xf>
    <xf numFmtId="0" fontId="7" fillId="0" borderId="10" xfId="0" applyFont="1" applyFill="1" applyBorder="1" applyAlignment="1">
      <alignment horizontal="distributed" vertical="center"/>
    </xf>
    <xf numFmtId="0" fontId="0" fillId="0" borderId="10" xfId="0" applyFont="1" applyBorder="1" applyAlignment="1">
      <alignment horizontal="center" vertical="center" wrapText="1"/>
    </xf>
    <xf numFmtId="1" fontId="6" fillId="0" borderId="10" xfId="0" applyNumberFormat="1" applyFont="1" applyFill="1" applyBorder="1" applyAlignment="1" applyProtection="1">
      <alignment vertical="center"/>
      <protection locked="0"/>
    </xf>
    <xf numFmtId="0" fontId="0" fillId="22" borderId="0" xfId="0" applyFont="1" applyFill="1" applyAlignment="1">
      <alignment vertical="center"/>
    </xf>
    <xf numFmtId="0" fontId="6" fillId="0" borderId="10" xfId="0" applyNumberFormat="1" applyFont="1" applyFill="1" applyBorder="1" applyAlignment="1" applyProtection="1">
      <alignment vertical="center"/>
      <protection locked="0"/>
    </xf>
    <xf numFmtId="3" fontId="23" fillId="0" borderId="10" xfId="0" applyNumberFormat="1" applyFont="1" applyFill="1" applyBorder="1" applyAlignment="1" applyProtection="1">
      <alignment vertical="center"/>
      <protection/>
    </xf>
    <xf numFmtId="3" fontId="6" fillId="0" borderId="10" xfId="0" applyNumberFormat="1" applyFont="1" applyFill="1" applyBorder="1" applyAlignment="1" applyProtection="1">
      <alignment vertical="center"/>
      <protection/>
    </xf>
    <xf numFmtId="0" fontId="6" fillId="0" borderId="10" xfId="0" applyFont="1" applyFill="1" applyBorder="1" applyAlignment="1">
      <alignment vertical="center"/>
    </xf>
    <xf numFmtId="0" fontId="2" fillId="22" borderId="0" xfId="0" applyFont="1" applyFill="1" applyAlignment="1">
      <alignment vertical="center"/>
    </xf>
    <xf numFmtId="0" fontId="20" fillId="22" borderId="0" xfId="0" applyFont="1" applyFill="1" applyAlignment="1">
      <alignment vertical="center"/>
    </xf>
    <xf numFmtId="0" fontId="0" fillId="33" borderId="10" xfId="0" applyFill="1" applyBorder="1" applyAlignment="1">
      <alignment vertical="center"/>
    </xf>
    <xf numFmtId="3" fontId="1" fillId="0" borderId="10" xfId="0" applyNumberFormat="1" applyFont="1" applyFill="1" applyBorder="1" applyAlignment="1" applyProtection="1">
      <alignment vertical="center"/>
      <protection/>
    </xf>
    <xf numFmtId="0" fontId="6" fillId="0" borderId="0" xfId="50" applyFont="1" applyFill="1" applyAlignment="1">
      <alignment horizontal="center" vertical="center" wrapText="1"/>
      <protection/>
    </xf>
    <xf numFmtId="0" fontId="11" fillId="0" borderId="0" xfId="0" applyFont="1" applyAlignment="1" applyProtection="1">
      <alignment horizontal="left" vertical="center"/>
      <protection locked="0"/>
    </xf>
    <xf numFmtId="0" fontId="3" fillId="0" borderId="0" xfId="51" applyFont="1" applyFill="1" applyAlignment="1">
      <alignment vertical="center"/>
      <protection/>
    </xf>
    <xf numFmtId="0" fontId="6" fillId="0" borderId="0" xfId="50" applyFont="1" applyFill="1" applyAlignment="1">
      <alignment vertical="center"/>
      <protection/>
    </xf>
    <xf numFmtId="0" fontId="7" fillId="0" borderId="10" xfId="0" applyFont="1" applyFill="1" applyBorder="1" applyAlignment="1">
      <alignment horizontal="distributed" vertical="center"/>
    </xf>
    <xf numFmtId="0" fontId="20" fillId="33" borderId="0" xfId="0" applyFont="1" applyFill="1" applyAlignment="1">
      <alignment horizontal="center" vertical="center"/>
    </xf>
    <xf numFmtId="0" fontId="20" fillId="0" borderId="0" xfId="0" applyFont="1" applyFill="1" applyAlignment="1">
      <alignment vertical="center"/>
    </xf>
    <xf numFmtId="0" fontId="24" fillId="0" borderId="0" xfId="0" applyFont="1" applyFill="1" applyAlignment="1">
      <alignment vertical="center"/>
    </xf>
    <xf numFmtId="1" fontId="23" fillId="33" borderId="10" xfId="0" applyNumberFormat="1" applyFont="1" applyFill="1" applyBorder="1" applyAlignment="1">
      <alignment vertical="center"/>
    </xf>
    <xf numFmtId="0" fontId="0" fillId="0" borderId="0" xfId="48" applyFill="1" applyAlignment="1">
      <alignment vertical="center" wrapText="1"/>
      <protection/>
    </xf>
    <xf numFmtId="0" fontId="20" fillId="0" borderId="0" xfId="48" applyFont="1" applyFill="1" applyAlignment="1">
      <alignment vertical="center" wrapText="1"/>
      <protection/>
    </xf>
    <xf numFmtId="0" fontId="0" fillId="0" borderId="0" xfId="48" applyFill="1" applyAlignment="1">
      <alignment vertical="center"/>
      <protection/>
    </xf>
    <xf numFmtId="0" fontId="9" fillId="0" borderId="0" xfId="48" applyFont="1" applyFill="1" applyAlignment="1">
      <alignment vertical="center"/>
      <protection/>
    </xf>
    <xf numFmtId="0" fontId="0" fillId="0" borderId="0" xfId="48" applyFont="1" applyFill="1" applyAlignment="1">
      <alignment vertical="center"/>
      <protection/>
    </xf>
    <xf numFmtId="185" fontId="1" fillId="33" borderId="10" xfId="0" applyNumberFormat="1" applyFont="1" applyFill="1" applyBorder="1" applyAlignment="1">
      <alignment vertical="center"/>
    </xf>
    <xf numFmtId="0" fontId="6" fillId="0" borderId="0" xfId="50" applyFont="1" applyFill="1" applyAlignment="1">
      <alignment vertical="center" wrapText="1"/>
      <protection/>
    </xf>
    <xf numFmtId="1" fontId="6" fillId="0" borderId="10" xfId="0" applyNumberFormat="1" applyFont="1" applyFill="1" applyBorder="1" applyAlignment="1" applyProtection="1">
      <alignment horizontal="left" vertical="center"/>
      <protection locked="0"/>
    </xf>
    <xf numFmtId="1" fontId="6" fillId="0" borderId="10" xfId="0" applyNumberFormat="1" applyFont="1" applyFill="1" applyBorder="1" applyAlignment="1" applyProtection="1">
      <alignment vertical="center"/>
      <protection locked="0"/>
    </xf>
    <xf numFmtId="1" fontId="6" fillId="0" borderId="10" xfId="0" applyNumberFormat="1" applyFont="1" applyFill="1" applyBorder="1" applyAlignment="1" applyProtection="1">
      <alignment vertical="center"/>
      <protection locked="0"/>
    </xf>
    <xf numFmtId="1" fontId="6" fillId="0" borderId="10" xfId="0" applyNumberFormat="1" applyFont="1" applyFill="1" applyBorder="1" applyAlignment="1" applyProtection="1">
      <alignment horizontal="left" vertical="center"/>
      <protection locked="0"/>
    </xf>
    <xf numFmtId="1" fontId="7" fillId="0" borderId="10" xfId="0" applyNumberFormat="1" applyFont="1" applyFill="1" applyBorder="1" applyAlignment="1" applyProtection="1">
      <alignment vertical="center"/>
      <protection locked="0"/>
    </xf>
    <xf numFmtId="1" fontId="6" fillId="0" borderId="10" xfId="0" applyNumberFormat="1" applyFont="1" applyFill="1" applyBorder="1" applyAlignment="1" applyProtection="1">
      <alignment horizontal="left" vertical="center"/>
      <protection locked="0"/>
    </xf>
    <xf numFmtId="3" fontId="6" fillId="0" borderId="10" xfId="0" applyNumberFormat="1" applyFont="1" applyFill="1" applyBorder="1" applyAlignment="1" applyProtection="1">
      <alignment vertical="center"/>
      <protection/>
    </xf>
    <xf numFmtId="1" fontId="6" fillId="0" borderId="10" xfId="0" applyNumberFormat="1" applyFont="1" applyFill="1" applyBorder="1" applyAlignment="1" applyProtection="1">
      <alignment vertical="center"/>
      <protection locked="0"/>
    </xf>
    <xf numFmtId="0" fontId="5" fillId="0" borderId="10" xfId="48" applyFont="1" applyFill="1" applyBorder="1" applyAlignment="1">
      <alignment vertical="center"/>
      <protection/>
    </xf>
    <xf numFmtId="1" fontId="6" fillId="0" borderId="10" xfId="0" applyNumberFormat="1" applyFont="1" applyFill="1" applyBorder="1" applyAlignment="1" applyProtection="1">
      <alignment horizontal="left" vertical="center"/>
      <protection locked="0"/>
    </xf>
    <xf numFmtId="1" fontId="6" fillId="0" borderId="10" xfId="0" applyNumberFormat="1" applyFont="1" applyFill="1" applyBorder="1" applyAlignment="1" applyProtection="1">
      <alignment vertical="center"/>
      <protection locked="0"/>
    </xf>
    <xf numFmtId="3" fontId="6" fillId="0" borderId="1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185" fontId="0" fillId="0" borderId="0" xfId="0" applyNumberFormat="1" applyFont="1" applyFill="1" applyAlignment="1">
      <alignment vertical="center"/>
    </xf>
    <xf numFmtId="185" fontId="0" fillId="0" borderId="0" xfId="0" applyNumberFormat="1" applyFont="1" applyFill="1" applyAlignment="1">
      <alignment horizontal="right" vertical="center"/>
    </xf>
    <xf numFmtId="185" fontId="2" fillId="0" borderId="10" xfId="0" applyNumberFormat="1" applyFont="1" applyFill="1" applyBorder="1" applyAlignment="1">
      <alignment horizontal="center" vertical="center"/>
    </xf>
    <xf numFmtId="185" fontId="6" fillId="33" borderId="10" xfId="0" applyNumberFormat="1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distributed" vertical="center"/>
    </xf>
    <xf numFmtId="185" fontId="0" fillId="22" borderId="0" xfId="0" applyNumberFormat="1" applyFont="1" applyFill="1" applyAlignment="1">
      <alignment vertical="center"/>
    </xf>
    <xf numFmtId="185" fontId="6" fillId="33" borderId="10" xfId="0" applyNumberFormat="1" applyFont="1" applyFill="1" applyBorder="1" applyAlignment="1">
      <alignment vertical="center"/>
    </xf>
    <xf numFmtId="186" fontId="9" fillId="0" borderId="10" xfId="48" applyNumberFormat="1" applyFont="1" applyFill="1" applyBorder="1" applyAlignment="1">
      <alignment horizontal="left" vertical="center" wrapText="1"/>
      <protection/>
    </xf>
    <xf numFmtId="0" fontId="25" fillId="0" borderId="10" xfId="0" applyFont="1" applyFill="1" applyBorder="1" applyAlignment="1">
      <alignment horizontal="left" vertical="center" wrapText="1"/>
    </xf>
    <xf numFmtId="186" fontId="9" fillId="0" borderId="10" xfId="49" applyNumberFormat="1" applyFont="1" applyFill="1" applyBorder="1" applyAlignment="1">
      <alignment horizontal="left" vertical="center" wrapText="1"/>
      <protection/>
    </xf>
    <xf numFmtId="186" fontId="9" fillId="0" borderId="10" xfId="50" applyNumberFormat="1" applyFont="1" applyFill="1" applyBorder="1" applyAlignment="1">
      <alignment horizontal="left" vertical="center" wrapText="1"/>
      <protection/>
    </xf>
    <xf numFmtId="186" fontId="9" fillId="0" borderId="10" xfId="48" applyNumberFormat="1" applyFont="1" applyFill="1" applyBorder="1" applyAlignment="1">
      <alignment vertical="center" wrapText="1"/>
      <protection/>
    </xf>
    <xf numFmtId="186" fontId="9" fillId="0" borderId="10" xfId="52" applyNumberFormat="1" applyFont="1" applyFill="1" applyBorder="1" applyAlignment="1" applyProtection="1">
      <alignment horizontal="left" vertical="center" wrapText="1" shrinkToFit="1"/>
      <protection locked="0"/>
    </xf>
    <xf numFmtId="0" fontId="5" fillId="0" borderId="10" xfId="48" applyFont="1" applyFill="1" applyBorder="1" applyAlignment="1">
      <alignment vertical="center"/>
      <protection/>
    </xf>
    <xf numFmtId="0" fontId="6" fillId="0" borderId="10" xfId="50" applyFont="1" applyFill="1" applyBorder="1" applyAlignment="1">
      <alignment horizontal="left" vertical="center"/>
      <protection/>
    </xf>
    <xf numFmtId="0" fontId="6" fillId="0" borderId="10" xfId="50" applyFont="1" applyFill="1" applyBorder="1" applyAlignment="1">
      <alignment horizontal="left" vertical="center" wrapText="1"/>
      <protection/>
    </xf>
    <xf numFmtId="187" fontId="0" fillId="0" borderId="0" xfId="0" applyNumberFormat="1" applyFont="1" applyFill="1" applyAlignment="1">
      <alignment vertical="center"/>
    </xf>
    <xf numFmtId="187" fontId="2" fillId="0" borderId="10" xfId="0" applyNumberFormat="1" applyFont="1" applyFill="1" applyBorder="1" applyAlignment="1">
      <alignment horizontal="center" vertical="center" wrapText="1"/>
    </xf>
    <xf numFmtId="187" fontId="2" fillId="0" borderId="10" xfId="0" applyNumberFormat="1" applyFont="1" applyFill="1" applyBorder="1" applyAlignment="1">
      <alignment horizontal="center" vertical="center"/>
    </xf>
    <xf numFmtId="187" fontId="6" fillId="33" borderId="10" xfId="0" applyNumberFormat="1" applyFont="1" applyFill="1" applyBorder="1" applyAlignment="1">
      <alignment vertical="center"/>
    </xf>
    <xf numFmtId="187" fontId="6" fillId="0" borderId="10" xfId="0" applyNumberFormat="1" applyFont="1" applyFill="1" applyBorder="1" applyAlignment="1">
      <alignment vertical="center"/>
    </xf>
    <xf numFmtId="187" fontId="0" fillId="22" borderId="0" xfId="0" applyNumberFormat="1" applyFont="1" applyFill="1" applyAlignment="1">
      <alignment vertical="center"/>
    </xf>
    <xf numFmtId="187" fontId="6" fillId="33" borderId="10" xfId="0" applyNumberFormat="1" applyFont="1" applyFill="1" applyBorder="1" applyAlignment="1">
      <alignment vertical="center"/>
    </xf>
    <xf numFmtId="187" fontId="7" fillId="0" borderId="10" xfId="0" applyNumberFormat="1" applyFont="1" applyFill="1" applyBorder="1" applyAlignment="1">
      <alignment vertical="center"/>
    </xf>
    <xf numFmtId="187" fontId="6" fillId="0" borderId="10" xfId="0" applyNumberFormat="1" applyFont="1" applyFill="1" applyBorder="1" applyAlignment="1" applyProtection="1">
      <alignment vertical="center"/>
      <protection locked="0"/>
    </xf>
    <xf numFmtId="187" fontId="6" fillId="33" borderId="10" xfId="0" applyNumberFormat="1" applyFont="1" applyFill="1" applyBorder="1" applyAlignment="1" applyProtection="1">
      <alignment vertical="center"/>
      <protection locked="0"/>
    </xf>
    <xf numFmtId="187" fontId="3" fillId="0" borderId="0" xfId="0" applyNumberFormat="1" applyFont="1" applyFill="1" applyAlignment="1">
      <alignment horizontal="right" vertical="center"/>
    </xf>
    <xf numFmtId="187" fontId="0" fillId="0" borderId="0" xfId="0" applyNumberFormat="1" applyFont="1" applyFill="1" applyAlignment="1">
      <alignment horizontal="right" vertical="center"/>
    </xf>
    <xf numFmtId="187" fontId="2" fillId="0" borderId="10" xfId="0" applyNumberFormat="1" applyFont="1" applyFill="1" applyBorder="1" applyAlignment="1">
      <alignment horizontal="center" vertical="center" wrapText="1"/>
    </xf>
    <xf numFmtId="187" fontId="2" fillId="0" borderId="10" xfId="0" applyNumberFormat="1" applyFont="1" applyFill="1" applyBorder="1" applyAlignment="1">
      <alignment horizontal="center" vertical="center"/>
    </xf>
    <xf numFmtId="187" fontId="6" fillId="33" borderId="10" xfId="0" applyNumberFormat="1" applyFont="1" applyFill="1" applyBorder="1" applyAlignment="1">
      <alignment horizontal="right" vertical="center"/>
    </xf>
    <xf numFmtId="187" fontId="7" fillId="33" borderId="10" xfId="0" applyNumberFormat="1" applyFont="1" applyFill="1" applyBorder="1" applyAlignment="1" applyProtection="1">
      <alignment horizontal="right" vertical="center"/>
      <protection locked="0"/>
    </xf>
    <xf numFmtId="187" fontId="6" fillId="33" borderId="10" xfId="0" applyNumberFormat="1" applyFont="1" applyFill="1" applyBorder="1" applyAlignment="1" applyProtection="1">
      <alignment horizontal="right" vertical="center"/>
      <protection locked="0"/>
    </xf>
    <xf numFmtId="187" fontId="6" fillId="0" borderId="10" xfId="0" applyNumberFormat="1" applyFont="1" applyFill="1" applyBorder="1" applyAlignment="1" applyProtection="1">
      <alignment horizontal="right" vertical="center"/>
      <protection locked="0"/>
    </xf>
    <xf numFmtId="187" fontId="6" fillId="0" borderId="10" xfId="0" applyNumberFormat="1" applyFont="1" applyFill="1" applyBorder="1" applyAlignment="1">
      <alignment horizontal="right" vertical="center"/>
    </xf>
    <xf numFmtId="187" fontId="6" fillId="0" borderId="10" xfId="0" applyNumberFormat="1" applyFont="1" applyFill="1" applyBorder="1" applyAlignment="1" applyProtection="1">
      <alignment horizontal="right" vertical="center"/>
      <protection/>
    </xf>
    <xf numFmtId="187" fontId="6" fillId="0" borderId="10" xfId="0" applyNumberFormat="1" applyFont="1" applyBorder="1" applyAlignment="1">
      <alignment horizontal="right" vertical="center"/>
    </xf>
    <xf numFmtId="187" fontId="6" fillId="0" borderId="10" xfId="0" applyNumberFormat="1" applyFont="1" applyFill="1" applyBorder="1" applyAlignment="1" applyProtection="1">
      <alignment horizontal="right" vertical="center"/>
      <protection locked="0"/>
    </xf>
    <xf numFmtId="187" fontId="0" fillId="0" borderId="0" xfId="0" applyNumberFormat="1" applyFont="1" applyFill="1" applyAlignment="1">
      <alignment horizontal="right" vertical="center"/>
    </xf>
    <xf numFmtId="187" fontId="0" fillId="0" borderId="0" xfId="0" applyNumberFormat="1" applyFont="1" applyFill="1" applyBorder="1" applyAlignment="1">
      <alignment horizontal="right" vertical="center"/>
    </xf>
    <xf numFmtId="187" fontId="6" fillId="0" borderId="10" xfId="0" applyNumberFormat="1" applyFont="1" applyBorder="1" applyAlignment="1">
      <alignment horizontal="right" vertical="center"/>
    </xf>
    <xf numFmtId="187" fontId="0" fillId="0" borderId="0" xfId="0" applyNumberFormat="1" applyFont="1" applyFill="1" applyAlignment="1">
      <alignment vertical="center"/>
    </xf>
    <xf numFmtId="187" fontId="5" fillId="33" borderId="10" xfId="0" applyNumberFormat="1" applyFont="1" applyFill="1" applyBorder="1" applyAlignment="1">
      <alignment vertical="center"/>
    </xf>
    <xf numFmtId="187" fontId="6" fillId="0" borderId="0" xfId="0" applyNumberFormat="1" applyFont="1" applyFill="1" applyAlignment="1">
      <alignment vertical="center"/>
    </xf>
    <xf numFmtId="187" fontId="6" fillId="0" borderId="0" xfId="0" applyNumberFormat="1" applyFont="1" applyFill="1" applyAlignment="1">
      <alignment horizontal="right" vertical="center"/>
    </xf>
    <xf numFmtId="187" fontId="6" fillId="33" borderId="10" xfId="0" applyNumberFormat="1" applyFont="1" applyFill="1" applyBorder="1" applyAlignment="1">
      <alignment vertical="center"/>
    </xf>
    <xf numFmtId="187" fontId="6" fillId="0" borderId="10" xfId="0" applyNumberFormat="1" applyFont="1" applyFill="1" applyBorder="1" applyAlignment="1">
      <alignment horizontal="center" vertical="center"/>
    </xf>
    <xf numFmtId="187" fontId="6" fillId="0" borderId="10" xfId="0" applyNumberFormat="1" applyFont="1" applyFill="1" applyBorder="1" applyAlignment="1">
      <alignment horizontal="center" vertical="center" wrapText="1"/>
    </xf>
    <xf numFmtId="187" fontId="6" fillId="0" borderId="10" xfId="0" applyNumberFormat="1" applyFont="1" applyFill="1" applyBorder="1" applyAlignment="1">
      <alignment vertical="center"/>
    </xf>
    <xf numFmtId="187" fontId="6" fillId="22" borderId="0" xfId="0" applyNumberFormat="1" applyFont="1" applyFill="1" applyAlignment="1">
      <alignment vertical="center"/>
    </xf>
    <xf numFmtId="185" fontId="6" fillId="0" borderId="10" xfId="0" applyNumberFormat="1" applyFont="1" applyFill="1" applyBorder="1" applyAlignment="1">
      <alignment vertical="center"/>
    </xf>
    <xf numFmtId="185" fontId="2" fillId="0" borderId="10" xfId="0" applyNumberFormat="1" applyFont="1" applyFill="1" applyBorder="1" applyAlignment="1">
      <alignment horizontal="center" vertical="center" wrapText="1"/>
    </xf>
    <xf numFmtId="184" fontId="6" fillId="0" borderId="10" xfId="0" applyNumberFormat="1" applyFont="1" applyFill="1" applyBorder="1" applyAlignment="1" applyProtection="1">
      <alignment horizontal="left" vertical="center"/>
      <protection locked="0"/>
    </xf>
    <xf numFmtId="185" fontId="6" fillId="0" borderId="10" xfId="0" applyNumberFormat="1" applyFont="1" applyFill="1" applyBorder="1" applyAlignment="1" applyProtection="1">
      <alignment horizontal="left" vertical="center"/>
      <protection locked="0"/>
    </xf>
    <xf numFmtId="0" fontId="23" fillId="0" borderId="10" xfId="0" applyFont="1" applyFill="1" applyBorder="1" applyAlignment="1">
      <alignment vertical="center"/>
    </xf>
    <xf numFmtId="1" fontId="1" fillId="0" borderId="10" xfId="0" applyNumberFormat="1" applyFont="1" applyFill="1" applyBorder="1" applyAlignment="1" applyProtection="1">
      <alignment vertical="center"/>
      <protection locked="0"/>
    </xf>
    <xf numFmtId="187" fontId="1" fillId="0" borderId="10" xfId="0" applyNumberFormat="1" applyFont="1" applyFill="1" applyBorder="1" applyAlignment="1" applyProtection="1">
      <alignment horizontal="right" vertical="center"/>
      <protection locked="0"/>
    </xf>
    <xf numFmtId="187" fontId="1" fillId="0" borderId="10" xfId="0" applyNumberFormat="1" applyFont="1" applyFill="1" applyBorder="1" applyAlignment="1">
      <alignment horizontal="right" vertical="center"/>
    </xf>
    <xf numFmtId="0" fontId="22" fillId="0" borderId="0" xfId="0" applyFont="1" applyFill="1" applyAlignment="1">
      <alignment vertical="center"/>
    </xf>
    <xf numFmtId="0" fontId="6" fillId="0" borderId="10" xfId="0" applyFont="1" applyFill="1" applyBorder="1" applyAlignment="1">
      <alignment vertical="center"/>
    </xf>
    <xf numFmtId="184" fontId="6" fillId="0" borderId="10" xfId="0" applyNumberFormat="1" applyFont="1" applyFill="1" applyBorder="1" applyAlignment="1" applyProtection="1">
      <alignment horizontal="left" vertical="center"/>
      <protection locked="0"/>
    </xf>
    <xf numFmtId="185" fontId="6" fillId="0" borderId="10" xfId="0" applyNumberFormat="1" applyFont="1" applyFill="1" applyBorder="1" applyAlignment="1" applyProtection="1">
      <alignment horizontal="left" vertical="center"/>
      <protection locked="0"/>
    </xf>
    <xf numFmtId="0" fontId="6" fillId="0" borderId="10" xfId="0" applyFont="1" applyBorder="1" applyAlignment="1">
      <alignment vertical="center"/>
    </xf>
    <xf numFmtId="187" fontId="6" fillId="0" borderId="0" xfId="0" applyNumberFormat="1" applyFont="1" applyFill="1" applyBorder="1" applyAlignment="1">
      <alignment vertical="center"/>
    </xf>
    <xf numFmtId="187" fontId="6" fillId="0" borderId="12" xfId="0" applyNumberFormat="1" applyFont="1" applyFill="1" applyBorder="1" applyAlignment="1">
      <alignment horizontal="right" vertical="center"/>
    </xf>
    <xf numFmtId="187" fontId="2" fillId="0" borderId="10" xfId="0" applyNumberFormat="1" applyFont="1" applyFill="1" applyBorder="1" applyAlignment="1">
      <alignment horizontal="center" vertical="center"/>
    </xf>
    <xf numFmtId="187" fontId="2" fillId="0" borderId="10" xfId="0" applyNumberFormat="1" applyFont="1" applyFill="1" applyBorder="1" applyAlignment="1">
      <alignment horizontal="center" vertical="center" wrapText="1"/>
    </xf>
    <xf numFmtId="184" fontId="6" fillId="0" borderId="10" xfId="0" applyNumberFormat="1" applyFont="1" applyFill="1" applyBorder="1" applyAlignment="1" applyProtection="1">
      <alignment vertical="center"/>
      <protection locked="0"/>
    </xf>
    <xf numFmtId="0" fontId="6" fillId="0" borderId="10" xfId="0" applyFont="1" applyFill="1" applyBorder="1" applyAlignment="1">
      <alignment horizontal="left" vertical="center"/>
    </xf>
    <xf numFmtId="187" fontId="21" fillId="0" borderId="0" xfId="48" applyNumberFormat="1" applyFont="1" applyFill="1" applyAlignment="1" applyProtection="1">
      <alignment horizontal="right" vertical="center"/>
      <protection/>
    </xf>
    <xf numFmtId="187" fontId="5" fillId="0" borderId="0" xfId="48" applyNumberFormat="1" applyFont="1" applyFill="1" applyAlignment="1">
      <alignment vertical="center"/>
      <protection/>
    </xf>
    <xf numFmtId="187" fontId="21" fillId="0" borderId="0" xfId="48" applyNumberFormat="1" applyFont="1" applyFill="1" applyAlignment="1">
      <alignment vertical="center"/>
      <protection/>
    </xf>
    <xf numFmtId="187" fontId="5" fillId="0" borderId="0" xfId="48" applyNumberFormat="1" applyFont="1" applyFill="1" applyAlignment="1" applyProtection="1">
      <alignment horizontal="right" vertical="center"/>
      <protection/>
    </xf>
    <xf numFmtId="187" fontId="5" fillId="0" borderId="10" xfId="48" applyNumberFormat="1" applyFont="1" applyFill="1" applyBorder="1" applyAlignment="1" applyProtection="1">
      <alignment horizontal="centerContinuous" vertical="center" wrapText="1"/>
      <protection/>
    </xf>
    <xf numFmtId="187" fontId="21" fillId="0" borderId="10" xfId="48" applyNumberFormat="1" applyFont="1" applyFill="1" applyBorder="1" applyAlignment="1" applyProtection="1">
      <alignment horizontal="centerContinuous" vertical="center" wrapText="1"/>
      <protection/>
    </xf>
    <xf numFmtId="187" fontId="5" fillId="0" borderId="10" xfId="48" applyNumberFormat="1" applyFont="1" applyFill="1" applyBorder="1" applyAlignment="1" applyProtection="1">
      <alignment horizontal="center" vertical="center" wrapText="1"/>
      <protection/>
    </xf>
    <xf numFmtId="187" fontId="5" fillId="0" borderId="10" xfId="48" applyNumberFormat="1" applyFont="1" applyFill="1" applyBorder="1" applyAlignment="1" applyProtection="1">
      <alignment horizontal="right" vertical="center"/>
      <protection/>
    </xf>
    <xf numFmtId="187" fontId="21" fillId="0" borderId="10" xfId="48" applyNumberFormat="1" applyFont="1" applyFill="1" applyBorder="1" applyAlignment="1" applyProtection="1">
      <alignment horizontal="right" vertical="center"/>
      <protection/>
    </xf>
    <xf numFmtId="187" fontId="5" fillId="0" borderId="10" xfId="48" applyNumberFormat="1" applyFont="1" applyFill="1" applyBorder="1" applyAlignment="1">
      <alignment vertical="center"/>
      <protection/>
    </xf>
    <xf numFmtId="187" fontId="5" fillId="0" borderId="10" xfId="0" applyNumberFormat="1" applyFont="1" applyFill="1" applyBorder="1" applyAlignment="1">
      <alignment vertical="center"/>
    </xf>
    <xf numFmtId="187" fontId="21" fillId="33" borderId="0" xfId="0" applyNumberFormat="1" applyFont="1" applyFill="1" applyBorder="1" applyAlignment="1">
      <alignment vertical="center" wrapText="1"/>
    </xf>
    <xf numFmtId="187" fontId="5" fillId="0" borderId="0" xfId="48" applyNumberFormat="1" applyFont="1" applyFill="1" applyAlignment="1">
      <alignment vertical="center" wrapText="1"/>
      <protection/>
    </xf>
    <xf numFmtId="187" fontId="21" fillId="0" borderId="0" xfId="48" applyNumberFormat="1" applyFont="1" applyFill="1" applyAlignment="1">
      <alignment vertical="center" wrapText="1"/>
      <protection/>
    </xf>
    <xf numFmtId="187" fontId="26" fillId="0" borderId="10" xfId="48" applyNumberFormat="1" applyFont="1" applyFill="1" applyBorder="1" applyAlignment="1" applyProtection="1">
      <alignment horizontal="center" vertical="center" wrapText="1"/>
      <protection/>
    </xf>
    <xf numFmtId="187" fontId="5" fillId="0" borderId="0" xfId="48" applyNumberFormat="1" applyFont="1" applyFill="1" applyAlignment="1" applyProtection="1">
      <alignment vertical="center"/>
      <protection/>
    </xf>
    <xf numFmtId="187" fontId="6" fillId="0" borderId="10" xfId="0" applyNumberFormat="1" applyFont="1" applyFill="1" applyBorder="1" applyAlignment="1">
      <alignment vertical="center"/>
    </xf>
    <xf numFmtId="187" fontId="0" fillId="0" borderId="10" xfId="0" applyNumberFormat="1" applyFont="1" applyFill="1" applyBorder="1" applyAlignment="1">
      <alignment vertical="center"/>
    </xf>
    <xf numFmtId="187" fontId="1" fillId="33" borderId="10" xfId="0" applyNumberFormat="1" applyFont="1" applyFill="1" applyBorder="1" applyAlignment="1">
      <alignment vertical="center"/>
    </xf>
    <xf numFmtId="187" fontId="1" fillId="0" borderId="10" xfId="0" applyNumberFormat="1" applyFont="1" applyFill="1" applyBorder="1" applyAlignment="1">
      <alignment vertical="center"/>
    </xf>
    <xf numFmtId="0" fontId="6" fillId="0" borderId="10" xfId="0" applyFont="1" applyFill="1" applyBorder="1" applyAlignment="1">
      <alignment horizontal="left" vertical="center"/>
    </xf>
    <xf numFmtId="187" fontId="0" fillId="0" borderId="0" xfId="0" applyNumberFormat="1" applyFill="1" applyAlignment="1">
      <alignment vertical="center"/>
    </xf>
    <xf numFmtId="187" fontId="7" fillId="0" borderId="11" xfId="0" applyNumberFormat="1" applyFont="1" applyFill="1" applyBorder="1" applyAlignment="1">
      <alignment horizontal="center" vertical="center"/>
    </xf>
    <xf numFmtId="187" fontId="7" fillId="33" borderId="11" xfId="0" applyNumberFormat="1" applyFont="1" applyFill="1" applyBorder="1" applyAlignment="1">
      <alignment horizontal="center" vertical="center"/>
    </xf>
    <xf numFmtId="187" fontId="7" fillId="0" borderId="10" xfId="0" applyNumberFormat="1" applyFont="1" applyFill="1" applyBorder="1" applyAlignment="1">
      <alignment vertical="center"/>
    </xf>
    <xf numFmtId="187" fontId="6" fillId="0" borderId="13" xfId="0" applyNumberFormat="1" applyFont="1" applyFill="1" applyBorder="1" applyAlignment="1">
      <alignment vertical="center"/>
    </xf>
    <xf numFmtId="187" fontId="0" fillId="0" borderId="10" xfId="0" applyNumberFormat="1" applyFill="1" applyBorder="1" applyAlignment="1">
      <alignment vertical="center"/>
    </xf>
    <xf numFmtId="187" fontId="0" fillId="33" borderId="10" xfId="0" applyNumberFormat="1" applyFill="1" applyBorder="1" applyAlignment="1">
      <alignment vertical="center"/>
    </xf>
    <xf numFmtId="187" fontId="2" fillId="0" borderId="10" xfId="0" applyNumberFormat="1" applyFont="1" applyBorder="1" applyAlignment="1">
      <alignment horizontal="center" vertical="center" wrapText="1"/>
    </xf>
    <xf numFmtId="187" fontId="3" fillId="0" borderId="0" xfId="0" applyNumberFormat="1" applyFont="1" applyFill="1" applyAlignment="1">
      <alignment vertical="center"/>
    </xf>
    <xf numFmtId="187" fontId="0" fillId="0" borderId="0" xfId="0" applyNumberFormat="1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187" fontId="0" fillId="0" borderId="0" xfId="0" applyNumberFormat="1" applyFont="1" applyBorder="1" applyAlignment="1">
      <alignment vertical="center"/>
    </xf>
    <xf numFmtId="187" fontId="0" fillId="0" borderId="0" xfId="0" applyNumberFormat="1" applyFont="1" applyBorder="1" applyAlignment="1">
      <alignment horizontal="right" vertical="center"/>
    </xf>
    <xf numFmtId="187" fontId="0" fillId="0" borderId="10" xfId="0" applyNumberFormat="1" applyFont="1" applyBorder="1" applyAlignment="1">
      <alignment vertical="center"/>
    </xf>
    <xf numFmtId="187" fontId="0" fillId="0" borderId="0" xfId="0" applyNumberFormat="1" applyAlignment="1">
      <alignment vertical="center"/>
    </xf>
    <xf numFmtId="0" fontId="0" fillId="0" borderId="0" xfId="0" applyBorder="1" applyAlignment="1">
      <alignment vertical="center"/>
    </xf>
    <xf numFmtId="187" fontId="5" fillId="0" borderId="0" xfId="50" applyNumberFormat="1" applyFont="1" applyFill="1" applyAlignment="1">
      <alignment vertical="center"/>
      <protection/>
    </xf>
    <xf numFmtId="187" fontId="27" fillId="0" borderId="0" xfId="50" applyNumberFormat="1" applyFont="1" applyFill="1" applyAlignment="1">
      <alignment vertical="center"/>
      <protection/>
    </xf>
    <xf numFmtId="187" fontId="5" fillId="0" borderId="12" xfId="50" applyNumberFormat="1" applyFont="1" applyFill="1" applyBorder="1" applyAlignment="1">
      <alignment horizontal="right" vertical="center"/>
      <protection/>
    </xf>
    <xf numFmtId="187" fontId="21" fillId="33" borderId="0" xfId="0" applyNumberFormat="1" applyFont="1" applyFill="1" applyBorder="1" applyAlignment="1">
      <alignment vertical="center"/>
    </xf>
    <xf numFmtId="187" fontId="26" fillId="0" borderId="10" xfId="50" applyNumberFormat="1" applyFont="1" applyFill="1" applyBorder="1" applyAlignment="1">
      <alignment horizontal="center" vertical="center" wrapText="1"/>
      <protection/>
    </xf>
    <xf numFmtId="187" fontId="5" fillId="0" borderId="10" xfId="50" applyNumberFormat="1" applyFont="1" applyFill="1" applyBorder="1" applyAlignment="1">
      <alignment horizontal="center" vertical="center" wrapText="1"/>
      <protection/>
    </xf>
    <xf numFmtId="187" fontId="5" fillId="33" borderId="10" xfId="50" applyNumberFormat="1" applyFont="1" applyFill="1" applyBorder="1" applyAlignment="1">
      <alignment horizontal="right" vertical="center" shrinkToFit="1"/>
      <protection/>
    </xf>
    <xf numFmtId="187" fontId="5" fillId="0" borderId="10" xfId="50" applyNumberFormat="1" applyFont="1" applyFill="1" applyBorder="1" applyAlignment="1">
      <alignment horizontal="right" vertical="center" shrinkToFit="1"/>
      <protection/>
    </xf>
    <xf numFmtId="187" fontId="5" fillId="0" borderId="10" xfId="50" applyNumberFormat="1" applyFont="1" applyFill="1" applyBorder="1" applyAlignment="1">
      <alignment vertical="center" shrinkToFit="1"/>
      <protection/>
    </xf>
    <xf numFmtId="187" fontId="5" fillId="33" borderId="10" xfId="0" applyNumberFormat="1" applyFont="1" applyFill="1" applyBorder="1" applyAlignment="1">
      <alignment vertical="center" shrinkToFit="1"/>
    </xf>
    <xf numFmtId="187" fontId="5" fillId="0" borderId="10" xfId="48" applyNumberFormat="1" applyFont="1" applyFill="1" applyBorder="1" applyAlignment="1">
      <alignment vertical="center" shrinkToFit="1"/>
      <protection/>
    </xf>
    <xf numFmtId="187" fontId="5" fillId="0" borderId="10" xfId="0" applyNumberFormat="1" applyFont="1" applyFill="1" applyBorder="1" applyAlignment="1">
      <alignment vertical="center" shrinkToFit="1"/>
    </xf>
    <xf numFmtId="187" fontId="0" fillId="34" borderId="0" xfId="0" applyNumberFormat="1" applyFont="1" applyFill="1" applyAlignment="1">
      <alignment vertical="center"/>
    </xf>
    <xf numFmtId="187" fontId="6" fillId="35" borderId="10" xfId="0" applyNumberFormat="1" applyFont="1" applyFill="1" applyBorder="1" applyAlignment="1">
      <alignment horizontal="right" vertical="center"/>
    </xf>
    <xf numFmtId="187" fontId="6" fillId="35" borderId="10" xfId="0" applyNumberFormat="1" applyFont="1" applyFill="1" applyBorder="1" applyAlignment="1" applyProtection="1">
      <alignment horizontal="right" vertical="center"/>
      <protection locked="0"/>
    </xf>
    <xf numFmtId="187" fontId="0" fillId="35" borderId="0" xfId="0" applyNumberFormat="1" applyFont="1" applyFill="1" applyAlignment="1" applyProtection="1">
      <alignment horizontal="right" vertical="center"/>
      <protection locked="0"/>
    </xf>
    <xf numFmtId="0" fontId="4" fillId="0" borderId="0" xfId="0" applyFont="1" applyFill="1" applyAlignment="1">
      <alignment horizontal="center" vertical="center"/>
    </xf>
    <xf numFmtId="0" fontId="0" fillId="0" borderId="14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187" fontId="2" fillId="0" borderId="10" xfId="0" applyNumberFormat="1" applyFont="1" applyFill="1" applyBorder="1" applyAlignment="1">
      <alignment horizontal="center" vertical="center"/>
    </xf>
    <xf numFmtId="187" fontId="2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187" fontId="5" fillId="0" borderId="13" xfId="48" applyNumberFormat="1" applyFont="1" applyFill="1" applyBorder="1" applyAlignment="1" applyProtection="1">
      <alignment horizontal="center" vertical="center" wrapText="1"/>
      <protection/>
    </xf>
    <xf numFmtId="187" fontId="5" fillId="0" borderId="15" xfId="48" applyNumberFormat="1" applyFont="1" applyFill="1" applyBorder="1" applyAlignment="1" applyProtection="1">
      <alignment horizontal="center" vertical="center" wrapText="1"/>
      <protection/>
    </xf>
    <xf numFmtId="187" fontId="5" fillId="0" borderId="16" xfId="48" applyNumberFormat="1" applyFont="1" applyFill="1" applyBorder="1" applyAlignment="1" applyProtection="1">
      <alignment horizontal="center" vertical="center" wrapText="1"/>
      <protection/>
    </xf>
    <xf numFmtId="0" fontId="9" fillId="0" borderId="17" xfId="48" applyNumberFormat="1" applyFont="1" applyFill="1" applyBorder="1" applyAlignment="1" applyProtection="1">
      <alignment horizontal="center" vertical="center"/>
      <protection/>
    </xf>
    <xf numFmtId="0" fontId="9" fillId="0" borderId="18" xfId="48" applyNumberFormat="1" applyFont="1" applyFill="1" applyBorder="1" applyAlignment="1" applyProtection="1">
      <alignment horizontal="center" vertical="center"/>
      <protection/>
    </xf>
    <xf numFmtId="0" fontId="9" fillId="0" borderId="11" xfId="48" applyNumberFormat="1" applyFont="1" applyFill="1" applyBorder="1" applyAlignment="1" applyProtection="1">
      <alignment horizontal="center" vertical="center"/>
      <protection/>
    </xf>
    <xf numFmtId="187" fontId="5" fillId="0" borderId="17" xfId="48" applyNumberFormat="1" applyFont="1" applyFill="1" applyBorder="1" applyAlignment="1" applyProtection="1">
      <alignment horizontal="center" vertical="center" wrapText="1"/>
      <protection/>
    </xf>
    <xf numFmtId="187" fontId="5" fillId="0" borderId="11" xfId="48" applyNumberFormat="1" applyFont="1" applyFill="1" applyBorder="1" applyAlignment="1" applyProtection="1">
      <alignment horizontal="center" vertical="center" wrapText="1"/>
      <protection/>
    </xf>
    <xf numFmtId="187" fontId="5" fillId="0" borderId="10" xfId="48" applyNumberFormat="1" applyFont="1" applyFill="1" applyBorder="1" applyAlignment="1" applyProtection="1">
      <alignment horizontal="center" vertical="center" wrapText="1"/>
      <protection/>
    </xf>
    <xf numFmtId="187" fontId="26" fillId="0" borderId="17" xfId="48" applyNumberFormat="1" applyFont="1" applyFill="1" applyBorder="1" applyAlignment="1" applyProtection="1">
      <alignment horizontal="center" vertical="center" wrapText="1"/>
      <protection/>
    </xf>
    <xf numFmtId="187" fontId="26" fillId="0" borderId="11" xfId="48" applyNumberFormat="1" applyFont="1" applyFill="1" applyBorder="1" applyAlignment="1" applyProtection="1">
      <alignment horizontal="center" vertical="center" wrapText="1"/>
      <protection/>
    </xf>
    <xf numFmtId="187" fontId="4" fillId="0" borderId="0" xfId="48" applyNumberFormat="1" applyFont="1" applyFill="1" applyAlignment="1" applyProtection="1">
      <alignment horizontal="center" vertical="center"/>
      <protection/>
    </xf>
    <xf numFmtId="187" fontId="4" fillId="0" borderId="12" xfId="48" applyNumberFormat="1" applyFont="1" applyFill="1" applyBorder="1" applyAlignment="1" applyProtection="1">
      <alignment horizontal="center" vertical="center"/>
      <protection/>
    </xf>
    <xf numFmtId="0" fontId="8" fillId="0" borderId="13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187" fontId="4" fillId="0" borderId="0" xfId="0" applyNumberFormat="1" applyFont="1" applyFill="1" applyAlignment="1">
      <alignment horizontal="center" vertical="center"/>
    </xf>
    <xf numFmtId="187" fontId="8" fillId="0" borderId="16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4" fillId="0" borderId="0" xfId="50" applyFont="1" applyFill="1" applyAlignment="1">
      <alignment horizontal="center" vertical="center"/>
      <protection/>
    </xf>
    <xf numFmtId="0" fontId="7" fillId="0" borderId="10" xfId="50" applyFont="1" applyFill="1" applyBorder="1" applyAlignment="1">
      <alignment horizontal="center" vertical="center" wrapText="1"/>
      <protection/>
    </xf>
    <xf numFmtId="187" fontId="26" fillId="0" borderId="10" xfId="50" applyNumberFormat="1" applyFont="1" applyFill="1" applyBorder="1" applyAlignment="1">
      <alignment horizontal="center" vertical="center" wrapText="1"/>
      <protection/>
    </xf>
    <xf numFmtId="187" fontId="26" fillId="0" borderId="21" xfId="50" applyNumberFormat="1" applyFont="1" applyFill="1" applyBorder="1" applyAlignment="1">
      <alignment horizontal="center" vertical="center" wrapText="1"/>
      <protection/>
    </xf>
    <xf numFmtId="187" fontId="26" fillId="0" borderId="14" xfId="50" applyNumberFormat="1" applyFont="1" applyFill="1" applyBorder="1" applyAlignment="1">
      <alignment horizontal="center" vertical="center" wrapText="1"/>
      <protection/>
    </xf>
    <xf numFmtId="187" fontId="26" fillId="0" borderId="19" xfId="50" applyNumberFormat="1" applyFont="1" applyFill="1" applyBorder="1" applyAlignment="1">
      <alignment horizontal="center" vertical="center" wrapText="1"/>
      <protection/>
    </xf>
    <xf numFmtId="187" fontId="26" fillId="0" borderId="17" xfId="50" applyNumberFormat="1" applyFont="1" applyFill="1" applyBorder="1" applyAlignment="1">
      <alignment horizontal="center" vertical="center" wrapText="1"/>
      <protection/>
    </xf>
    <xf numFmtId="187" fontId="26" fillId="0" borderId="11" xfId="50" applyNumberFormat="1" applyFont="1" applyFill="1" applyBorder="1" applyAlignment="1">
      <alignment horizontal="center" vertical="center" wrapText="1"/>
      <protection/>
    </xf>
    <xf numFmtId="187" fontId="26" fillId="0" borderId="13" xfId="50" applyNumberFormat="1" applyFont="1" applyFill="1" applyBorder="1" applyAlignment="1">
      <alignment horizontal="center" vertical="center" wrapText="1"/>
      <protection/>
    </xf>
    <xf numFmtId="187" fontId="26" fillId="0" borderId="15" xfId="50" applyNumberFormat="1" applyFont="1" applyFill="1" applyBorder="1" applyAlignment="1">
      <alignment horizontal="center" vertical="center" wrapText="1"/>
      <protection/>
    </xf>
  </cellXfs>
  <cellStyles count="6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百分比 2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差_2016年预算表格（公式）" xfId="41"/>
    <cellStyle name="差_Xl0000302" xfId="42"/>
    <cellStyle name="常规 10" xfId="43"/>
    <cellStyle name="常规 2" xfId="44"/>
    <cellStyle name="常规 2 2" xfId="45"/>
    <cellStyle name="常规 3" xfId="46"/>
    <cellStyle name="常规 3 2" xfId="47"/>
    <cellStyle name="常规 4" xfId="48"/>
    <cellStyle name="常规_2006年专项结算" xfId="49"/>
    <cellStyle name="常规_2007年安阳市北关区预算表" xfId="50"/>
    <cellStyle name="常规_2013年预算表格（新加公式3.15）" xfId="51"/>
    <cellStyle name="常规_地市2017年预算汇总" xfId="52"/>
    <cellStyle name="好" xfId="53"/>
    <cellStyle name="好_2016年预算表格（公式）" xfId="54"/>
    <cellStyle name="好_Xl0000302" xfId="55"/>
    <cellStyle name="汇总" xfId="56"/>
    <cellStyle name="Currency" xfId="57"/>
    <cellStyle name="Currency [0]" xfId="58"/>
    <cellStyle name="计算" xfId="59"/>
    <cellStyle name="检查单元格" xfId="60"/>
    <cellStyle name="解释性文本" xfId="61"/>
    <cellStyle name="警告文本" xfId="62"/>
    <cellStyle name="链接单元格" xfId="63"/>
    <cellStyle name="Comma" xfId="64"/>
    <cellStyle name="Comma [0]" xfId="65"/>
    <cellStyle name="强调文字颜色 1" xfId="66"/>
    <cellStyle name="强调文字颜色 2" xfId="67"/>
    <cellStyle name="强调文字颜色 3" xfId="68"/>
    <cellStyle name="强调文字颜色 4" xfId="69"/>
    <cellStyle name="强调文字颜色 5" xfId="70"/>
    <cellStyle name="强调文字颜色 6" xfId="71"/>
    <cellStyle name="适中" xfId="72"/>
    <cellStyle name="输出" xfId="73"/>
    <cellStyle name="输入" xfId="74"/>
    <cellStyle name="样式 1" xfId="75"/>
    <cellStyle name="注释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6"/>
  <sheetViews>
    <sheetView showGridLines="0" showZeros="0" zoomScalePageLayoutView="0" workbookViewId="0" topLeftCell="A1">
      <selection activeCell="A1" sqref="A1"/>
    </sheetView>
  </sheetViews>
  <sheetFormatPr defaultColWidth="9.00390625" defaultRowHeight="14.25"/>
  <cols>
    <col min="1" max="1" width="148.375" style="33" customWidth="1"/>
    <col min="2" max="2" width="9.00390625" style="33" hidden="1" customWidth="1"/>
    <col min="3" max="16384" width="9.00390625" style="33" customWidth="1"/>
  </cols>
  <sheetData>
    <row r="1" spans="1:2" ht="36.75" customHeight="1">
      <c r="A1" s="36"/>
      <c r="B1" s="33" t="s">
        <v>1</v>
      </c>
    </row>
    <row r="2" spans="1:2" ht="52.5" customHeight="1">
      <c r="A2" s="37"/>
      <c r="B2" s="33" t="s">
        <v>2</v>
      </c>
    </row>
    <row r="3" spans="1:2" ht="178.5" customHeight="1">
      <c r="A3" s="38" t="s">
        <v>1510</v>
      </c>
      <c r="B3" s="33" t="s">
        <v>3</v>
      </c>
    </row>
    <row r="4" spans="1:2" ht="51.75" customHeight="1">
      <c r="A4" s="38" t="s">
        <v>0</v>
      </c>
      <c r="B4" s="33" t="s">
        <v>4</v>
      </c>
    </row>
    <row r="5" spans="1:2" ht="33" customHeight="1">
      <c r="A5" s="39"/>
      <c r="B5" s="33" t="s">
        <v>5</v>
      </c>
    </row>
    <row r="6" spans="1:2" ht="42" customHeight="1">
      <c r="A6" s="39"/>
      <c r="B6" s="33" t="s">
        <v>6</v>
      </c>
    </row>
  </sheetData>
  <sheetProtection selectLockedCells="1" selectUnlockedCells="1"/>
  <printOptions horizontalCentered="1"/>
  <pageMargins left="0.75" right="0.75" top="0.98" bottom="0.98" header="0.51" footer="0.51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W220"/>
  <sheetViews>
    <sheetView showGridLines="0" showZeros="0" zoomScalePageLayoutView="0" workbookViewId="0" topLeftCell="A1">
      <pane xSplit="1" ySplit="8" topLeftCell="H202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M169" sqref="M169"/>
    </sheetView>
  </sheetViews>
  <sheetFormatPr defaultColWidth="5.75390625" defaultRowHeight="14.25"/>
  <cols>
    <col min="1" max="1" width="12.875" style="71" customWidth="1"/>
    <col min="2" max="3" width="10.875" style="161" customWidth="1"/>
    <col min="4" max="9" width="10.75390625" style="161" customWidth="1"/>
    <col min="10" max="10" width="10.75390625" style="162" customWidth="1"/>
    <col min="11" max="11" width="10.75390625" style="161" customWidth="1"/>
    <col min="12" max="14" width="10.75390625" style="162" customWidth="1"/>
    <col min="15" max="18" width="10.75390625" style="161" customWidth="1"/>
    <col min="19" max="22" width="10.75390625" style="162" customWidth="1"/>
    <col min="23" max="23" width="10.75390625" style="161" customWidth="1"/>
    <col min="24" max="16384" width="5.75390625" style="71" customWidth="1"/>
  </cols>
  <sheetData>
    <row r="1" ht="14.25">
      <c r="A1" s="13" t="s">
        <v>382</v>
      </c>
    </row>
    <row r="2" spans="1:23" ht="21.75" customHeight="1">
      <c r="A2" s="215" t="s">
        <v>1449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5"/>
      <c r="U2" s="215"/>
      <c r="V2" s="215"/>
      <c r="W2" s="215"/>
    </row>
    <row r="3" spans="1:23" ht="16.5" customHeight="1">
      <c r="A3" s="25"/>
      <c r="B3" s="163"/>
      <c r="C3" s="163"/>
      <c r="D3" s="163"/>
      <c r="E3" s="163"/>
      <c r="F3" s="163"/>
      <c r="G3" s="163"/>
      <c r="H3" s="163"/>
      <c r="I3" s="163"/>
      <c r="J3" s="160"/>
      <c r="K3" s="163"/>
      <c r="L3" s="160"/>
      <c r="M3" s="160"/>
      <c r="N3" s="160"/>
      <c r="O3" s="163"/>
      <c r="P3" s="163"/>
      <c r="Q3" s="163"/>
      <c r="R3" s="163"/>
      <c r="S3" s="160"/>
      <c r="T3" s="160"/>
      <c r="U3" s="160"/>
      <c r="V3" s="160"/>
      <c r="W3" s="163" t="s">
        <v>9</v>
      </c>
    </row>
    <row r="4" spans="1:23" ht="20.25" customHeight="1">
      <c r="A4" s="230" t="s">
        <v>1485</v>
      </c>
      <c r="B4" s="236" t="s">
        <v>383</v>
      </c>
      <c r="C4" s="227" t="s">
        <v>1486</v>
      </c>
      <c r="D4" s="228"/>
      <c r="E4" s="228"/>
      <c r="F4" s="228"/>
      <c r="G4" s="228"/>
      <c r="H4" s="228"/>
      <c r="I4" s="228"/>
      <c r="J4" s="228"/>
      <c r="K4" s="228"/>
      <c r="L4" s="228"/>
      <c r="M4" s="228"/>
      <c r="N4" s="228"/>
      <c r="O4" s="228"/>
      <c r="P4" s="228"/>
      <c r="Q4" s="228"/>
      <c r="R4" s="228"/>
      <c r="S4" s="228"/>
      <c r="T4" s="228"/>
      <c r="U4" s="228"/>
      <c r="V4" s="228"/>
      <c r="W4" s="229"/>
    </row>
    <row r="5" spans="1:23" ht="50.25" customHeight="1">
      <c r="A5" s="232"/>
      <c r="B5" s="237"/>
      <c r="C5" s="174" t="s">
        <v>384</v>
      </c>
      <c r="D5" s="166" t="s">
        <v>385</v>
      </c>
      <c r="E5" s="166" t="s">
        <v>386</v>
      </c>
      <c r="F5" s="166" t="s">
        <v>387</v>
      </c>
      <c r="G5" s="166" t="s">
        <v>388</v>
      </c>
      <c r="H5" s="166" t="s">
        <v>389</v>
      </c>
      <c r="I5" s="166" t="s">
        <v>390</v>
      </c>
      <c r="J5" s="166" t="s">
        <v>391</v>
      </c>
      <c r="K5" s="166" t="s">
        <v>392</v>
      </c>
      <c r="L5" s="166" t="s">
        <v>393</v>
      </c>
      <c r="M5" s="166" t="s">
        <v>394</v>
      </c>
      <c r="N5" s="166" t="s">
        <v>395</v>
      </c>
      <c r="O5" s="166" t="s">
        <v>396</v>
      </c>
      <c r="P5" s="166" t="s">
        <v>397</v>
      </c>
      <c r="Q5" s="166" t="s">
        <v>398</v>
      </c>
      <c r="R5" s="166" t="s">
        <v>399</v>
      </c>
      <c r="S5" s="166" t="s">
        <v>400</v>
      </c>
      <c r="T5" s="166" t="s">
        <v>401</v>
      </c>
      <c r="U5" s="166" t="s">
        <v>402</v>
      </c>
      <c r="V5" s="166" t="s">
        <v>403</v>
      </c>
      <c r="W5" s="166" t="s">
        <v>404</v>
      </c>
    </row>
    <row r="6" spans="1:23" s="72" customFormat="1" ht="17.25" customHeight="1">
      <c r="A6" s="84" t="s">
        <v>1500</v>
      </c>
      <c r="B6" s="133">
        <f>'表三'!C16+'表三'!C37</f>
        <v>228437</v>
      </c>
      <c r="C6" s="133">
        <f>'表三'!C16</f>
        <v>185209</v>
      </c>
      <c r="D6" s="133">
        <f>'表三'!C17</f>
        <v>0</v>
      </c>
      <c r="E6" s="133">
        <f>'表三'!C18</f>
        <v>109842</v>
      </c>
      <c r="F6" s="133">
        <f>'表三'!C19</f>
        <v>0</v>
      </c>
      <c r="G6" s="133">
        <f>'表三'!C20</f>
        <v>5060</v>
      </c>
      <c r="H6" s="133">
        <f>'表三'!C21</f>
        <v>0</v>
      </c>
      <c r="I6" s="133">
        <f>'表三'!C22</f>
        <v>0</v>
      </c>
      <c r="J6" s="133">
        <f>'表三'!C23</f>
        <v>0</v>
      </c>
      <c r="K6" s="133">
        <f>'表三'!C24</f>
        <v>2268</v>
      </c>
      <c r="L6" s="133">
        <f>'表三'!C25</f>
        <v>13557</v>
      </c>
      <c r="M6" s="133">
        <f>'表三'!C26</f>
        <v>13709</v>
      </c>
      <c r="N6" s="133">
        <f>'表三'!C27</f>
        <v>27345</v>
      </c>
      <c r="O6" s="133">
        <f>'表三'!C28</f>
        <v>2722</v>
      </c>
      <c r="P6" s="133">
        <f>'表三'!C29</f>
        <v>3793</v>
      </c>
      <c r="Q6" s="133">
        <f>'表三'!C30</f>
        <v>0</v>
      </c>
      <c r="R6" s="133">
        <f>'表三'!C31</f>
        <v>341</v>
      </c>
      <c r="S6" s="133">
        <f>'表三'!C32</f>
        <v>0</v>
      </c>
      <c r="T6" s="133">
        <f>'表三'!C33</f>
        <v>400</v>
      </c>
      <c r="U6" s="133">
        <f>'表三'!C34</f>
        <v>0</v>
      </c>
      <c r="V6" s="133">
        <f>'表三'!C35</f>
        <v>6172</v>
      </c>
      <c r="W6" s="133">
        <f>'表三'!C36</f>
        <v>0</v>
      </c>
    </row>
    <row r="7" spans="1:23" s="72" customFormat="1" ht="17.25" customHeight="1">
      <c r="A7" s="26" t="s">
        <v>335</v>
      </c>
      <c r="B7" s="133">
        <f>SUM(C7+'表七(2)'!B7)</f>
        <v>0</v>
      </c>
      <c r="C7" s="133">
        <f>SUM(D7:W7)</f>
        <v>0</v>
      </c>
      <c r="D7" s="167"/>
      <c r="E7" s="167"/>
      <c r="F7" s="167"/>
      <c r="G7" s="167"/>
      <c r="H7" s="167"/>
      <c r="I7" s="167"/>
      <c r="J7" s="168"/>
      <c r="K7" s="167"/>
      <c r="L7" s="168"/>
      <c r="M7" s="168"/>
      <c r="N7" s="168"/>
      <c r="O7" s="167"/>
      <c r="P7" s="167"/>
      <c r="Q7" s="167"/>
      <c r="R7" s="167"/>
      <c r="S7" s="168"/>
      <c r="T7" s="168"/>
      <c r="U7" s="168"/>
      <c r="V7" s="168"/>
      <c r="W7" s="167"/>
    </row>
    <row r="8" spans="1:23" s="72" customFormat="1" ht="17.25" customHeight="1">
      <c r="A8" s="27" t="s">
        <v>336</v>
      </c>
      <c r="B8" s="133">
        <f>SUM(C8+'表七(2)'!B8)</f>
        <v>228437</v>
      </c>
      <c r="C8" s="133">
        <f aca="true" t="shared" si="0" ref="C8:C71">SUM(D8:W8)</f>
        <v>185209</v>
      </c>
      <c r="D8" s="133">
        <f aca="true" t="shared" si="1" ref="D8:W8">SUM(D9,D23,D34,D52,D64,D75,D83,D97,D110,D119,D128,D136,D145,D160,D171,D183,D195,D207:D217)</f>
        <v>0</v>
      </c>
      <c r="E8" s="133">
        <f t="shared" si="1"/>
        <v>109842</v>
      </c>
      <c r="F8" s="133">
        <f t="shared" si="1"/>
        <v>0</v>
      </c>
      <c r="G8" s="133">
        <f t="shared" si="1"/>
        <v>5060</v>
      </c>
      <c r="H8" s="133">
        <f t="shared" si="1"/>
        <v>0</v>
      </c>
      <c r="I8" s="133">
        <f t="shared" si="1"/>
        <v>0</v>
      </c>
      <c r="J8" s="133">
        <f t="shared" si="1"/>
        <v>0</v>
      </c>
      <c r="K8" s="133">
        <f t="shared" si="1"/>
        <v>2268</v>
      </c>
      <c r="L8" s="133">
        <f t="shared" si="1"/>
        <v>13557</v>
      </c>
      <c r="M8" s="133">
        <f t="shared" si="1"/>
        <v>13709</v>
      </c>
      <c r="N8" s="133">
        <f t="shared" si="1"/>
        <v>27345</v>
      </c>
      <c r="O8" s="133">
        <f t="shared" si="1"/>
        <v>2722</v>
      </c>
      <c r="P8" s="133">
        <f t="shared" si="1"/>
        <v>3793</v>
      </c>
      <c r="Q8" s="133">
        <f t="shared" si="1"/>
        <v>0</v>
      </c>
      <c r="R8" s="133">
        <f t="shared" si="1"/>
        <v>341</v>
      </c>
      <c r="S8" s="133">
        <f t="shared" si="1"/>
        <v>0</v>
      </c>
      <c r="T8" s="133">
        <f t="shared" si="1"/>
        <v>400</v>
      </c>
      <c r="U8" s="133">
        <f t="shared" si="1"/>
        <v>0</v>
      </c>
      <c r="V8" s="133">
        <f t="shared" si="1"/>
        <v>6172</v>
      </c>
      <c r="W8" s="133">
        <f t="shared" si="1"/>
        <v>0</v>
      </c>
    </row>
    <row r="9" spans="1:23" s="72" customFormat="1" ht="15.75" customHeight="1">
      <c r="A9" s="98" t="s">
        <v>1525</v>
      </c>
      <c r="B9" s="133">
        <f>SUM(C9+'表七(2)'!B9)</f>
        <v>0</v>
      </c>
      <c r="C9" s="133">
        <f t="shared" si="0"/>
        <v>0</v>
      </c>
      <c r="D9" s="133">
        <f aca="true" t="shared" si="2" ref="D9:W9">SUM(D10:D11)</f>
        <v>0</v>
      </c>
      <c r="E9" s="133">
        <f t="shared" si="2"/>
        <v>0</v>
      </c>
      <c r="F9" s="133">
        <f t="shared" si="2"/>
        <v>0</v>
      </c>
      <c r="G9" s="133">
        <f t="shared" si="2"/>
        <v>0</v>
      </c>
      <c r="H9" s="133">
        <f t="shared" si="2"/>
        <v>0</v>
      </c>
      <c r="I9" s="133">
        <f t="shared" si="2"/>
        <v>0</v>
      </c>
      <c r="J9" s="133">
        <f t="shared" si="2"/>
        <v>0</v>
      </c>
      <c r="K9" s="133">
        <f t="shared" si="2"/>
        <v>0</v>
      </c>
      <c r="L9" s="133">
        <f t="shared" si="2"/>
        <v>0</v>
      </c>
      <c r="M9" s="133">
        <f t="shared" si="2"/>
        <v>0</v>
      </c>
      <c r="N9" s="133">
        <f t="shared" si="2"/>
        <v>0</v>
      </c>
      <c r="O9" s="133">
        <f t="shared" si="2"/>
        <v>0</v>
      </c>
      <c r="P9" s="133">
        <f t="shared" si="2"/>
        <v>0</v>
      </c>
      <c r="Q9" s="133">
        <f t="shared" si="2"/>
        <v>0</v>
      </c>
      <c r="R9" s="133">
        <f t="shared" si="2"/>
        <v>0</v>
      </c>
      <c r="S9" s="133">
        <f t="shared" si="2"/>
        <v>0</v>
      </c>
      <c r="T9" s="133">
        <f t="shared" si="2"/>
        <v>0</v>
      </c>
      <c r="U9" s="133">
        <f t="shared" si="2"/>
        <v>0</v>
      </c>
      <c r="V9" s="133">
        <f t="shared" si="2"/>
        <v>0</v>
      </c>
      <c r="W9" s="133">
        <f t="shared" si="2"/>
        <v>0</v>
      </c>
    </row>
    <row r="10" spans="1:23" s="72" customFormat="1" ht="15.75" customHeight="1">
      <c r="A10" s="98" t="s">
        <v>1526</v>
      </c>
      <c r="B10" s="133">
        <f>SUM(C10+'表七(2)'!B10)</f>
        <v>0</v>
      </c>
      <c r="C10" s="133">
        <f t="shared" si="0"/>
        <v>0</v>
      </c>
      <c r="D10" s="169"/>
      <c r="E10" s="169"/>
      <c r="F10" s="169"/>
      <c r="G10" s="169"/>
      <c r="H10" s="169"/>
      <c r="I10" s="169"/>
      <c r="J10" s="169"/>
      <c r="K10" s="169"/>
      <c r="L10" s="169"/>
      <c r="M10" s="169"/>
      <c r="N10" s="169"/>
      <c r="O10" s="169"/>
      <c r="P10" s="169"/>
      <c r="Q10" s="169"/>
      <c r="R10" s="169"/>
      <c r="S10" s="169"/>
      <c r="T10" s="169"/>
      <c r="U10" s="169"/>
      <c r="V10" s="169"/>
      <c r="W10" s="169"/>
    </row>
    <row r="11" spans="1:23" s="72" customFormat="1" ht="15.75" customHeight="1">
      <c r="A11" s="99" t="s">
        <v>1527</v>
      </c>
      <c r="B11" s="133">
        <f>SUM(C11+'表七(2)'!B11)</f>
        <v>0</v>
      </c>
      <c r="C11" s="133">
        <f t="shared" si="0"/>
        <v>0</v>
      </c>
      <c r="D11" s="133">
        <f aca="true" t="shared" si="3" ref="D11:W11">SUM(D12:D22)</f>
        <v>0</v>
      </c>
      <c r="E11" s="133">
        <f t="shared" si="3"/>
        <v>0</v>
      </c>
      <c r="F11" s="133">
        <f t="shared" si="3"/>
        <v>0</v>
      </c>
      <c r="G11" s="133">
        <f t="shared" si="3"/>
        <v>0</v>
      </c>
      <c r="H11" s="133">
        <f t="shared" si="3"/>
        <v>0</v>
      </c>
      <c r="I11" s="133">
        <f t="shared" si="3"/>
        <v>0</v>
      </c>
      <c r="J11" s="133">
        <f t="shared" si="3"/>
        <v>0</v>
      </c>
      <c r="K11" s="133">
        <f t="shared" si="3"/>
        <v>0</v>
      </c>
      <c r="L11" s="133">
        <f t="shared" si="3"/>
        <v>0</v>
      </c>
      <c r="M11" s="133">
        <f t="shared" si="3"/>
        <v>0</v>
      </c>
      <c r="N11" s="133">
        <f t="shared" si="3"/>
        <v>0</v>
      </c>
      <c r="O11" s="133">
        <f t="shared" si="3"/>
        <v>0</v>
      </c>
      <c r="P11" s="133">
        <f t="shared" si="3"/>
        <v>0</v>
      </c>
      <c r="Q11" s="133">
        <f t="shared" si="3"/>
        <v>0</v>
      </c>
      <c r="R11" s="133">
        <f t="shared" si="3"/>
        <v>0</v>
      </c>
      <c r="S11" s="133">
        <f t="shared" si="3"/>
        <v>0</v>
      </c>
      <c r="T11" s="133">
        <f t="shared" si="3"/>
        <v>0</v>
      </c>
      <c r="U11" s="133">
        <f t="shared" si="3"/>
        <v>0</v>
      </c>
      <c r="V11" s="133">
        <f t="shared" si="3"/>
        <v>0</v>
      </c>
      <c r="W11" s="133">
        <f t="shared" si="3"/>
        <v>0</v>
      </c>
    </row>
    <row r="12" spans="1:23" s="72" customFormat="1" ht="15.75" customHeight="1">
      <c r="A12" s="98" t="s">
        <v>1528</v>
      </c>
      <c r="B12" s="133">
        <f>SUM(C12+'表七(2)'!B12)</f>
        <v>0</v>
      </c>
      <c r="C12" s="133">
        <f t="shared" si="0"/>
        <v>0</v>
      </c>
      <c r="D12" s="170"/>
      <c r="E12" s="170"/>
      <c r="F12" s="170"/>
      <c r="G12" s="170"/>
      <c r="H12" s="170"/>
      <c r="I12" s="170"/>
      <c r="J12" s="170"/>
      <c r="K12" s="170"/>
      <c r="L12" s="170"/>
      <c r="M12" s="170"/>
      <c r="N12" s="170"/>
      <c r="O12" s="170"/>
      <c r="P12" s="170"/>
      <c r="Q12" s="170"/>
      <c r="R12" s="170"/>
      <c r="S12" s="170"/>
      <c r="T12" s="170"/>
      <c r="U12" s="170"/>
      <c r="V12" s="170"/>
      <c r="W12" s="170"/>
    </row>
    <row r="13" spans="1:23" s="72" customFormat="1" ht="15.75" customHeight="1">
      <c r="A13" s="98" t="s">
        <v>1529</v>
      </c>
      <c r="B13" s="133">
        <f>SUM(C13+'表七(2)'!B13)</f>
        <v>0</v>
      </c>
      <c r="C13" s="133">
        <f t="shared" si="0"/>
        <v>0</v>
      </c>
      <c r="D13" s="170"/>
      <c r="E13" s="170"/>
      <c r="F13" s="170"/>
      <c r="G13" s="170"/>
      <c r="H13" s="170"/>
      <c r="I13" s="170"/>
      <c r="J13" s="170"/>
      <c r="K13" s="170"/>
      <c r="L13" s="170"/>
      <c r="M13" s="170"/>
      <c r="N13" s="170"/>
      <c r="O13" s="170"/>
      <c r="P13" s="170"/>
      <c r="Q13" s="170"/>
      <c r="R13" s="170"/>
      <c r="S13" s="170"/>
      <c r="T13" s="170"/>
      <c r="U13" s="170"/>
      <c r="V13" s="170"/>
      <c r="W13" s="170"/>
    </row>
    <row r="14" spans="1:23" s="72" customFormat="1" ht="15.75" customHeight="1">
      <c r="A14" s="98" t="s">
        <v>1530</v>
      </c>
      <c r="B14" s="133">
        <f>SUM(C14+'表七(2)'!B14)</f>
        <v>0</v>
      </c>
      <c r="C14" s="133">
        <f t="shared" si="0"/>
        <v>0</v>
      </c>
      <c r="D14" s="170"/>
      <c r="E14" s="170"/>
      <c r="F14" s="170"/>
      <c r="G14" s="170"/>
      <c r="H14" s="170"/>
      <c r="I14" s="170"/>
      <c r="J14" s="170"/>
      <c r="K14" s="170"/>
      <c r="L14" s="170"/>
      <c r="M14" s="170"/>
      <c r="N14" s="170"/>
      <c r="O14" s="170"/>
      <c r="P14" s="170"/>
      <c r="Q14" s="170"/>
      <c r="R14" s="170"/>
      <c r="S14" s="170"/>
      <c r="T14" s="170"/>
      <c r="U14" s="170"/>
      <c r="V14" s="170"/>
      <c r="W14" s="170"/>
    </row>
    <row r="15" spans="1:23" s="72" customFormat="1" ht="15.75" customHeight="1">
      <c r="A15" s="98" t="s">
        <v>1531</v>
      </c>
      <c r="B15" s="133">
        <f>SUM(C15+'表七(2)'!B15)</f>
        <v>0</v>
      </c>
      <c r="C15" s="133">
        <f t="shared" si="0"/>
        <v>0</v>
      </c>
      <c r="D15" s="170"/>
      <c r="E15" s="170"/>
      <c r="F15" s="170"/>
      <c r="G15" s="170"/>
      <c r="H15" s="170"/>
      <c r="I15" s="170"/>
      <c r="J15" s="170"/>
      <c r="K15" s="170"/>
      <c r="L15" s="170"/>
      <c r="M15" s="170"/>
      <c r="N15" s="170"/>
      <c r="O15" s="170"/>
      <c r="P15" s="170"/>
      <c r="Q15" s="170"/>
      <c r="R15" s="170"/>
      <c r="S15" s="170"/>
      <c r="T15" s="170"/>
      <c r="U15" s="170"/>
      <c r="V15" s="170"/>
      <c r="W15" s="170"/>
    </row>
    <row r="16" spans="1:23" s="72" customFormat="1" ht="15.75" customHeight="1">
      <c r="A16" s="98" t="s">
        <v>1532</v>
      </c>
      <c r="B16" s="133">
        <f>SUM(C16+'表七(2)'!B16)</f>
        <v>0</v>
      </c>
      <c r="C16" s="133">
        <f t="shared" si="0"/>
        <v>0</v>
      </c>
      <c r="D16" s="170"/>
      <c r="E16" s="170"/>
      <c r="F16" s="170"/>
      <c r="G16" s="170"/>
      <c r="H16" s="170"/>
      <c r="I16" s="170"/>
      <c r="J16" s="170"/>
      <c r="K16" s="170"/>
      <c r="L16" s="170"/>
      <c r="M16" s="170"/>
      <c r="N16" s="170"/>
      <c r="O16" s="170"/>
      <c r="P16" s="170"/>
      <c r="Q16" s="170"/>
      <c r="R16" s="170"/>
      <c r="S16" s="170"/>
      <c r="T16" s="170"/>
      <c r="U16" s="170"/>
      <c r="V16" s="170"/>
      <c r="W16" s="170"/>
    </row>
    <row r="17" spans="1:23" s="72" customFormat="1" ht="15.75" customHeight="1">
      <c r="A17" s="98" t="s">
        <v>1533</v>
      </c>
      <c r="B17" s="133">
        <f>SUM(C17+'表七(2)'!B17)</f>
        <v>0</v>
      </c>
      <c r="C17" s="133">
        <f t="shared" si="0"/>
        <v>0</v>
      </c>
      <c r="D17" s="170"/>
      <c r="E17" s="170"/>
      <c r="F17" s="170"/>
      <c r="G17" s="170"/>
      <c r="H17" s="170"/>
      <c r="I17" s="170"/>
      <c r="J17" s="170"/>
      <c r="K17" s="170"/>
      <c r="L17" s="170"/>
      <c r="M17" s="170"/>
      <c r="N17" s="170"/>
      <c r="O17" s="170"/>
      <c r="P17" s="170"/>
      <c r="Q17" s="170"/>
      <c r="R17" s="170"/>
      <c r="S17" s="170"/>
      <c r="T17" s="170"/>
      <c r="U17" s="170"/>
      <c r="V17" s="170"/>
      <c r="W17" s="170"/>
    </row>
    <row r="18" spans="1:23" s="72" customFormat="1" ht="15.75" customHeight="1">
      <c r="A18" s="98" t="s">
        <v>1534</v>
      </c>
      <c r="B18" s="133">
        <f>SUM(C18+'表七(2)'!B18)</f>
        <v>0</v>
      </c>
      <c r="C18" s="133">
        <f t="shared" si="0"/>
        <v>0</v>
      </c>
      <c r="D18" s="170"/>
      <c r="E18" s="170"/>
      <c r="F18" s="170"/>
      <c r="G18" s="170"/>
      <c r="H18" s="170"/>
      <c r="I18" s="170"/>
      <c r="J18" s="170"/>
      <c r="K18" s="170"/>
      <c r="L18" s="170"/>
      <c r="M18" s="170"/>
      <c r="N18" s="170"/>
      <c r="O18" s="170"/>
      <c r="P18" s="170"/>
      <c r="Q18" s="170"/>
      <c r="R18" s="170"/>
      <c r="S18" s="170"/>
      <c r="T18" s="170"/>
      <c r="U18" s="170"/>
      <c r="V18" s="170"/>
      <c r="W18" s="170"/>
    </row>
    <row r="19" spans="1:23" s="72" customFormat="1" ht="15.75" customHeight="1">
      <c r="A19" s="98" t="s">
        <v>1535</v>
      </c>
      <c r="B19" s="133">
        <f>SUM(C19+'表七(2)'!B19)</f>
        <v>0</v>
      </c>
      <c r="C19" s="133">
        <f t="shared" si="0"/>
        <v>0</v>
      </c>
      <c r="D19" s="170"/>
      <c r="E19" s="170"/>
      <c r="F19" s="170"/>
      <c r="G19" s="170"/>
      <c r="H19" s="170"/>
      <c r="I19" s="170"/>
      <c r="J19" s="170"/>
      <c r="K19" s="170"/>
      <c r="L19" s="170"/>
      <c r="M19" s="170"/>
      <c r="N19" s="170"/>
      <c r="O19" s="170"/>
      <c r="P19" s="170"/>
      <c r="Q19" s="170"/>
      <c r="R19" s="170"/>
      <c r="S19" s="170"/>
      <c r="T19" s="170"/>
      <c r="U19" s="170"/>
      <c r="V19" s="170"/>
      <c r="W19" s="170"/>
    </row>
    <row r="20" spans="1:23" s="72" customFormat="1" ht="15.75" customHeight="1">
      <c r="A20" s="98" t="s">
        <v>1536</v>
      </c>
      <c r="B20" s="133">
        <f>SUM(C20+'表七(2)'!B20)</f>
        <v>0</v>
      </c>
      <c r="C20" s="133">
        <f t="shared" si="0"/>
        <v>0</v>
      </c>
      <c r="D20" s="170"/>
      <c r="E20" s="170"/>
      <c r="F20" s="170"/>
      <c r="G20" s="170"/>
      <c r="H20" s="170"/>
      <c r="I20" s="170"/>
      <c r="J20" s="170"/>
      <c r="K20" s="170"/>
      <c r="L20" s="170"/>
      <c r="M20" s="170"/>
      <c r="N20" s="170"/>
      <c r="O20" s="170"/>
      <c r="P20" s="170"/>
      <c r="Q20" s="170"/>
      <c r="R20" s="170"/>
      <c r="S20" s="170"/>
      <c r="T20" s="170"/>
      <c r="U20" s="170"/>
      <c r="V20" s="170"/>
      <c r="W20" s="170"/>
    </row>
    <row r="21" spans="1:23" s="72" customFormat="1" ht="15.75" customHeight="1">
      <c r="A21" s="98" t="s">
        <v>1537</v>
      </c>
      <c r="B21" s="133">
        <f>SUM(C21+'表七(2)'!B21)</f>
        <v>0</v>
      </c>
      <c r="C21" s="133">
        <f t="shared" si="0"/>
        <v>0</v>
      </c>
      <c r="D21" s="170"/>
      <c r="E21" s="170"/>
      <c r="F21" s="170"/>
      <c r="G21" s="170"/>
      <c r="H21" s="170"/>
      <c r="I21" s="170"/>
      <c r="J21" s="170"/>
      <c r="K21" s="170"/>
      <c r="L21" s="170"/>
      <c r="M21" s="170"/>
      <c r="N21" s="170"/>
      <c r="O21" s="170"/>
      <c r="P21" s="170"/>
      <c r="Q21" s="170"/>
      <c r="R21" s="170"/>
      <c r="S21" s="170"/>
      <c r="T21" s="170"/>
      <c r="U21" s="170"/>
      <c r="V21" s="170"/>
      <c r="W21" s="170"/>
    </row>
    <row r="22" spans="1:23" s="72" customFormat="1" ht="15.75" customHeight="1">
      <c r="A22" s="98" t="s">
        <v>1538</v>
      </c>
      <c r="B22" s="133">
        <f>SUM(C22+'表七(2)'!B22)</f>
        <v>0</v>
      </c>
      <c r="C22" s="133">
        <f t="shared" si="0"/>
        <v>0</v>
      </c>
      <c r="D22" s="170"/>
      <c r="E22" s="170"/>
      <c r="F22" s="170"/>
      <c r="G22" s="170"/>
      <c r="H22" s="170"/>
      <c r="I22" s="170"/>
      <c r="J22" s="170"/>
      <c r="K22" s="170"/>
      <c r="L22" s="170"/>
      <c r="M22" s="170"/>
      <c r="N22" s="170"/>
      <c r="O22" s="170"/>
      <c r="P22" s="170"/>
      <c r="Q22" s="170"/>
      <c r="R22" s="170"/>
      <c r="S22" s="170"/>
      <c r="T22" s="170"/>
      <c r="U22" s="170"/>
      <c r="V22" s="170"/>
      <c r="W22" s="170"/>
    </row>
    <row r="23" spans="1:23" s="72" customFormat="1" ht="15.75" customHeight="1">
      <c r="A23" s="98" t="s">
        <v>1539</v>
      </c>
      <c r="B23" s="133">
        <f>SUM(C23+'表七(2)'!B23)</f>
        <v>0</v>
      </c>
      <c r="C23" s="133">
        <f t="shared" si="0"/>
        <v>0</v>
      </c>
      <c r="D23" s="133">
        <f aca="true" t="shared" si="4" ref="D23:W23">SUM(D24:D25)</f>
        <v>0</v>
      </c>
      <c r="E23" s="133">
        <f t="shared" si="4"/>
        <v>0</v>
      </c>
      <c r="F23" s="133">
        <f t="shared" si="4"/>
        <v>0</v>
      </c>
      <c r="G23" s="133">
        <f t="shared" si="4"/>
        <v>0</v>
      </c>
      <c r="H23" s="133">
        <f t="shared" si="4"/>
        <v>0</v>
      </c>
      <c r="I23" s="133">
        <f t="shared" si="4"/>
        <v>0</v>
      </c>
      <c r="J23" s="133">
        <f t="shared" si="4"/>
        <v>0</v>
      </c>
      <c r="K23" s="133">
        <f t="shared" si="4"/>
        <v>0</v>
      </c>
      <c r="L23" s="133">
        <f t="shared" si="4"/>
        <v>0</v>
      </c>
      <c r="M23" s="133">
        <f t="shared" si="4"/>
        <v>0</v>
      </c>
      <c r="N23" s="133">
        <f t="shared" si="4"/>
        <v>0</v>
      </c>
      <c r="O23" s="133">
        <f t="shared" si="4"/>
        <v>0</v>
      </c>
      <c r="P23" s="133">
        <f t="shared" si="4"/>
        <v>0</v>
      </c>
      <c r="Q23" s="133">
        <f t="shared" si="4"/>
        <v>0</v>
      </c>
      <c r="R23" s="133">
        <f t="shared" si="4"/>
        <v>0</v>
      </c>
      <c r="S23" s="133">
        <f t="shared" si="4"/>
        <v>0</v>
      </c>
      <c r="T23" s="133">
        <f t="shared" si="4"/>
        <v>0</v>
      </c>
      <c r="U23" s="133">
        <f t="shared" si="4"/>
        <v>0</v>
      </c>
      <c r="V23" s="133">
        <f t="shared" si="4"/>
        <v>0</v>
      </c>
      <c r="W23" s="133">
        <f t="shared" si="4"/>
        <v>0</v>
      </c>
    </row>
    <row r="24" spans="1:23" s="72" customFormat="1" ht="15.75" customHeight="1">
      <c r="A24" s="98" t="s">
        <v>1540</v>
      </c>
      <c r="B24" s="133">
        <f>SUM(C24+'表七(2)'!B24)</f>
        <v>0</v>
      </c>
      <c r="C24" s="133">
        <f t="shared" si="0"/>
        <v>0</v>
      </c>
      <c r="D24" s="170"/>
      <c r="E24" s="170"/>
      <c r="F24" s="170"/>
      <c r="G24" s="170"/>
      <c r="H24" s="170"/>
      <c r="I24" s="170"/>
      <c r="J24" s="170"/>
      <c r="K24" s="170"/>
      <c r="L24" s="170"/>
      <c r="M24" s="170"/>
      <c r="N24" s="170"/>
      <c r="O24" s="170"/>
      <c r="P24" s="170"/>
      <c r="Q24" s="170"/>
      <c r="R24" s="170"/>
      <c r="S24" s="170"/>
      <c r="T24" s="170"/>
      <c r="U24" s="170"/>
      <c r="V24" s="170"/>
      <c r="W24" s="170"/>
    </row>
    <row r="25" spans="1:23" s="72" customFormat="1" ht="15.75" customHeight="1">
      <c r="A25" s="99" t="s">
        <v>1541</v>
      </c>
      <c r="B25" s="133">
        <f>SUM(C25+'表七(2)'!B25)</f>
        <v>0</v>
      </c>
      <c r="C25" s="133">
        <f t="shared" si="0"/>
        <v>0</v>
      </c>
      <c r="D25" s="133">
        <f aca="true" t="shared" si="5" ref="D25:W25">SUM(D26:D33)</f>
        <v>0</v>
      </c>
      <c r="E25" s="133">
        <f t="shared" si="5"/>
        <v>0</v>
      </c>
      <c r="F25" s="133">
        <f t="shared" si="5"/>
        <v>0</v>
      </c>
      <c r="G25" s="133">
        <f t="shared" si="5"/>
        <v>0</v>
      </c>
      <c r="H25" s="133">
        <f t="shared" si="5"/>
        <v>0</v>
      </c>
      <c r="I25" s="133">
        <f t="shared" si="5"/>
        <v>0</v>
      </c>
      <c r="J25" s="133">
        <f t="shared" si="5"/>
        <v>0</v>
      </c>
      <c r="K25" s="133">
        <f t="shared" si="5"/>
        <v>0</v>
      </c>
      <c r="L25" s="133">
        <f t="shared" si="5"/>
        <v>0</v>
      </c>
      <c r="M25" s="133">
        <f t="shared" si="5"/>
        <v>0</v>
      </c>
      <c r="N25" s="133">
        <f t="shared" si="5"/>
        <v>0</v>
      </c>
      <c r="O25" s="133">
        <f t="shared" si="5"/>
        <v>0</v>
      </c>
      <c r="P25" s="133">
        <f t="shared" si="5"/>
        <v>0</v>
      </c>
      <c r="Q25" s="133">
        <f t="shared" si="5"/>
        <v>0</v>
      </c>
      <c r="R25" s="133">
        <f t="shared" si="5"/>
        <v>0</v>
      </c>
      <c r="S25" s="133">
        <f t="shared" si="5"/>
        <v>0</v>
      </c>
      <c r="T25" s="133">
        <f t="shared" si="5"/>
        <v>0</v>
      </c>
      <c r="U25" s="133">
        <f t="shared" si="5"/>
        <v>0</v>
      </c>
      <c r="V25" s="133">
        <f t="shared" si="5"/>
        <v>0</v>
      </c>
      <c r="W25" s="133">
        <f t="shared" si="5"/>
        <v>0</v>
      </c>
    </row>
    <row r="26" spans="1:23" s="72" customFormat="1" ht="15.75" customHeight="1">
      <c r="A26" s="98" t="s">
        <v>1542</v>
      </c>
      <c r="B26" s="133">
        <f>SUM(C26+'表七(2)'!B26)</f>
        <v>0</v>
      </c>
      <c r="C26" s="133">
        <f t="shared" si="0"/>
        <v>0</v>
      </c>
      <c r="D26" s="170"/>
      <c r="E26" s="170"/>
      <c r="F26" s="170"/>
      <c r="G26" s="170"/>
      <c r="H26" s="170"/>
      <c r="I26" s="170"/>
      <c r="J26" s="170"/>
      <c r="K26" s="170"/>
      <c r="L26" s="170"/>
      <c r="M26" s="170"/>
      <c r="N26" s="170"/>
      <c r="O26" s="170"/>
      <c r="P26" s="170"/>
      <c r="Q26" s="170"/>
      <c r="R26" s="170"/>
      <c r="S26" s="170"/>
      <c r="T26" s="170"/>
      <c r="U26" s="170"/>
      <c r="V26" s="170"/>
      <c r="W26" s="170"/>
    </row>
    <row r="27" spans="1:23" s="72" customFormat="1" ht="15.75" customHeight="1">
      <c r="A27" s="98" t="s">
        <v>1543</v>
      </c>
      <c r="B27" s="133">
        <f>SUM(C27+'表七(2)'!B27)</f>
        <v>0</v>
      </c>
      <c r="C27" s="133">
        <f t="shared" si="0"/>
        <v>0</v>
      </c>
      <c r="D27" s="170"/>
      <c r="E27" s="170"/>
      <c r="F27" s="170"/>
      <c r="G27" s="170"/>
      <c r="H27" s="170"/>
      <c r="I27" s="170"/>
      <c r="J27" s="170"/>
      <c r="K27" s="170"/>
      <c r="L27" s="170"/>
      <c r="M27" s="170"/>
      <c r="N27" s="170"/>
      <c r="O27" s="170"/>
      <c r="P27" s="170"/>
      <c r="Q27" s="170"/>
      <c r="R27" s="170"/>
      <c r="S27" s="170"/>
      <c r="T27" s="170"/>
      <c r="U27" s="170"/>
      <c r="V27" s="170"/>
      <c r="W27" s="170"/>
    </row>
    <row r="28" spans="1:23" s="72" customFormat="1" ht="15.75" customHeight="1">
      <c r="A28" s="98" t="s">
        <v>1544</v>
      </c>
      <c r="B28" s="133">
        <f>SUM(C28+'表七(2)'!B28)</f>
        <v>0</v>
      </c>
      <c r="C28" s="133">
        <f t="shared" si="0"/>
        <v>0</v>
      </c>
      <c r="D28" s="170"/>
      <c r="E28" s="170"/>
      <c r="F28" s="170"/>
      <c r="G28" s="170"/>
      <c r="H28" s="170"/>
      <c r="I28" s="170"/>
      <c r="J28" s="170"/>
      <c r="K28" s="170"/>
      <c r="L28" s="170"/>
      <c r="M28" s="170"/>
      <c r="N28" s="170"/>
      <c r="O28" s="170"/>
      <c r="P28" s="170"/>
      <c r="Q28" s="170"/>
      <c r="R28" s="170"/>
      <c r="S28" s="170"/>
      <c r="T28" s="170"/>
      <c r="U28" s="170"/>
      <c r="V28" s="170"/>
      <c r="W28" s="170"/>
    </row>
    <row r="29" spans="1:23" s="72" customFormat="1" ht="15.75" customHeight="1">
      <c r="A29" s="98" t="s">
        <v>1545</v>
      </c>
      <c r="B29" s="133">
        <f>SUM(C29+'表七(2)'!B29)</f>
        <v>0</v>
      </c>
      <c r="C29" s="133">
        <f t="shared" si="0"/>
        <v>0</v>
      </c>
      <c r="D29" s="170"/>
      <c r="E29" s="170"/>
      <c r="F29" s="170"/>
      <c r="G29" s="170"/>
      <c r="H29" s="170"/>
      <c r="I29" s="170"/>
      <c r="J29" s="170"/>
      <c r="K29" s="170"/>
      <c r="L29" s="170"/>
      <c r="M29" s="170"/>
      <c r="N29" s="170"/>
      <c r="O29" s="170"/>
      <c r="P29" s="170"/>
      <c r="Q29" s="170"/>
      <c r="R29" s="170"/>
      <c r="S29" s="170"/>
      <c r="T29" s="170"/>
      <c r="U29" s="170"/>
      <c r="V29" s="170"/>
      <c r="W29" s="170"/>
    </row>
    <row r="30" spans="1:23" s="72" customFormat="1" ht="15.75" customHeight="1">
      <c r="A30" s="98" t="s">
        <v>1546</v>
      </c>
      <c r="B30" s="133">
        <f>SUM(C30+'表七(2)'!B30)</f>
        <v>0</v>
      </c>
      <c r="C30" s="133">
        <f t="shared" si="0"/>
        <v>0</v>
      </c>
      <c r="D30" s="170"/>
      <c r="E30" s="170"/>
      <c r="F30" s="170"/>
      <c r="G30" s="170"/>
      <c r="H30" s="170"/>
      <c r="I30" s="170"/>
      <c r="J30" s="170"/>
      <c r="K30" s="170"/>
      <c r="L30" s="170"/>
      <c r="M30" s="170"/>
      <c r="N30" s="170"/>
      <c r="O30" s="170"/>
      <c r="P30" s="170"/>
      <c r="Q30" s="170"/>
      <c r="R30" s="170"/>
      <c r="S30" s="170"/>
      <c r="T30" s="170"/>
      <c r="U30" s="170"/>
      <c r="V30" s="170"/>
      <c r="W30" s="170"/>
    </row>
    <row r="31" spans="1:23" s="72" customFormat="1" ht="15.75" customHeight="1">
      <c r="A31" s="98" t="s">
        <v>1547</v>
      </c>
      <c r="B31" s="133">
        <f>SUM(C31+'表七(2)'!B31)</f>
        <v>0</v>
      </c>
      <c r="C31" s="133">
        <f t="shared" si="0"/>
        <v>0</v>
      </c>
      <c r="D31" s="170"/>
      <c r="E31" s="170"/>
      <c r="F31" s="170"/>
      <c r="G31" s="170"/>
      <c r="H31" s="170"/>
      <c r="I31" s="170"/>
      <c r="J31" s="170"/>
      <c r="K31" s="170"/>
      <c r="L31" s="170"/>
      <c r="M31" s="170"/>
      <c r="N31" s="170"/>
      <c r="O31" s="170"/>
      <c r="P31" s="170"/>
      <c r="Q31" s="170"/>
      <c r="R31" s="170"/>
      <c r="S31" s="170"/>
      <c r="T31" s="170"/>
      <c r="U31" s="170"/>
      <c r="V31" s="170"/>
      <c r="W31" s="170"/>
    </row>
    <row r="32" spans="1:23" s="72" customFormat="1" ht="15.75" customHeight="1">
      <c r="A32" s="98" t="s">
        <v>1548</v>
      </c>
      <c r="B32" s="133">
        <f>SUM(C32+'表七(2)'!B32)</f>
        <v>0</v>
      </c>
      <c r="C32" s="133">
        <f t="shared" si="0"/>
        <v>0</v>
      </c>
      <c r="D32" s="170"/>
      <c r="E32" s="170"/>
      <c r="F32" s="170"/>
      <c r="G32" s="170"/>
      <c r="H32" s="170"/>
      <c r="I32" s="170"/>
      <c r="J32" s="170"/>
      <c r="K32" s="170"/>
      <c r="L32" s="170"/>
      <c r="M32" s="170"/>
      <c r="N32" s="170"/>
      <c r="O32" s="170"/>
      <c r="P32" s="170"/>
      <c r="Q32" s="170"/>
      <c r="R32" s="170"/>
      <c r="S32" s="170"/>
      <c r="T32" s="170"/>
      <c r="U32" s="170"/>
      <c r="V32" s="170"/>
      <c r="W32" s="170"/>
    </row>
    <row r="33" spans="1:23" s="72" customFormat="1" ht="15.75" customHeight="1">
      <c r="A33" s="98" t="s">
        <v>1549</v>
      </c>
      <c r="B33" s="133">
        <f>SUM(C33+'表七(2)'!B33)</f>
        <v>0</v>
      </c>
      <c r="C33" s="133">
        <f t="shared" si="0"/>
        <v>0</v>
      </c>
      <c r="D33" s="170"/>
      <c r="E33" s="170"/>
      <c r="F33" s="170"/>
      <c r="G33" s="170"/>
      <c r="H33" s="170"/>
      <c r="I33" s="170"/>
      <c r="J33" s="170"/>
      <c r="K33" s="170"/>
      <c r="L33" s="170"/>
      <c r="M33" s="170"/>
      <c r="N33" s="170"/>
      <c r="O33" s="170"/>
      <c r="P33" s="170"/>
      <c r="Q33" s="170"/>
      <c r="R33" s="170"/>
      <c r="S33" s="170"/>
      <c r="T33" s="170"/>
      <c r="U33" s="170"/>
      <c r="V33" s="170"/>
      <c r="W33" s="170"/>
    </row>
    <row r="34" spans="1:23" s="72" customFormat="1" ht="15.75" customHeight="1">
      <c r="A34" s="98" t="s">
        <v>1550</v>
      </c>
      <c r="B34" s="133">
        <f>SUM(C34+'表七(2)'!B34)</f>
        <v>0</v>
      </c>
      <c r="C34" s="133">
        <f t="shared" si="0"/>
        <v>0</v>
      </c>
      <c r="D34" s="133">
        <f aca="true" t="shared" si="6" ref="D34:W34">SUM(D35:D36)</f>
        <v>0</v>
      </c>
      <c r="E34" s="133">
        <f t="shared" si="6"/>
        <v>0</v>
      </c>
      <c r="F34" s="133">
        <f t="shared" si="6"/>
        <v>0</v>
      </c>
      <c r="G34" s="133">
        <f t="shared" si="6"/>
        <v>0</v>
      </c>
      <c r="H34" s="133">
        <f t="shared" si="6"/>
        <v>0</v>
      </c>
      <c r="I34" s="133">
        <f t="shared" si="6"/>
        <v>0</v>
      </c>
      <c r="J34" s="133">
        <f t="shared" si="6"/>
        <v>0</v>
      </c>
      <c r="K34" s="133">
        <f t="shared" si="6"/>
        <v>0</v>
      </c>
      <c r="L34" s="133">
        <f t="shared" si="6"/>
        <v>0</v>
      </c>
      <c r="M34" s="133">
        <f t="shared" si="6"/>
        <v>0</v>
      </c>
      <c r="N34" s="133">
        <f t="shared" si="6"/>
        <v>0</v>
      </c>
      <c r="O34" s="133">
        <f t="shared" si="6"/>
        <v>0</v>
      </c>
      <c r="P34" s="133">
        <f t="shared" si="6"/>
        <v>0</v>
      </c>
      <c r="Q34" s="133">
        <f t="shared" si="6"/>
        <v>0</v>
      </c>
      <c r="R34" s="133">
        <f t="shared" si="6"/>
        <v>0</v>
      </c>
      <c r="S34" s="133">
        <f t="shared" si="6"/>
        <v>0</v>
      </c>
      <c r="T34" s="133">
        <f t="shared" si="6"/>
        <v>0</v>
      </c>
      <c r="U34" s="133">
        <f t="shared" si="6"/>
        <v>0</v>
      </c>
      <c r="V34" s="133">
        <f t="shared" si="6"/>
        <v>0</v>
      </c>
      <c r="W34" s="133">
        <f t="shared" si="6"/>
        <v>0</v>
      </c>
    </row>
    <row r="35" spans="1:23" s="72" customFormat="1" ht="15.75" customHeight="1">
      <c r="A35" s="98" t="s">
        <v>1551</v>
      </c>
      <c r="B35" s="133">
        <f>SUM(C35+'表七(2)'!B35)</f>
        <v>0</v>
      </c>
      <c r="C35" s="133">
        <f t="shared" si="0"/>
        <v>0</v>
      </c>
      <c r="D35" s="170"/>
      <c r="E35" s="170"/>
      <c r="F35" s="170"/>
      <c r="G35" s="170"/>
      <c r="H35" s="170"/>
      <c r="I35" s="170"/>
      <c r="J35" s="170"/>
      <c r="K35" s="170"/>
      <c r="L35" s="170"/>
      <c r="M35" s="170"/>
      <c r="N35" s="170"/>
      <c r="O35" s="170"/>
      <c r="P35" s="170"/>
      <c r="Q35" s="170"/>
      <c r="R35" s="170"/>
      <c r="S35" s="170"/>
      <c r="T35" s="170"/>
      <c r="U35" s="170"/>
      <c r="V35" s="170"/>
      <c r="W35" s="170"/>
    </row>
    <row r="36" spans="1:23" s="72" customFormat="1" ht="15.75" customHeight="1">
      <c r="A36" s="98" t="s">
        <v>1552</v>
      </c>
      <c r="B36" s="133">
        <f>SUM(C36+'表七(2)'!B36)</f>
        <v>0</v>
      </c>
      <c r="C36" s="133">
        <f t="shared" si="0"/>
        <v>0</v>
      </c>
      <c r="D36" s="133">
        <f aca="true" t="shared" si="7" ref="D36:W36">SUM(D37:D51)</f>
        <v>0</v>
      </c>
      <c r="E36" s="133">
        <f t="shared" si="7"/>
        <v>0</v>
      </c>
      <c r="F36" s="133">
        <f t="shared" si="7"/>
        <v>0</v>
      </c>
      <c r="G36" s="133">
        <f t="shared" si="7"/>
        <v>0</v>
      </c>
      <c r="H36" s="133">
        <f t="shared" si="7"/>
        <v>0</v>
      </c>
      <c r="I36" s="133">
        <f t="shared" si="7"/>
        <v>0</v>
      </c>
      <c r="J36" s="133">
        <f t="shared" si="7"/>
        <v>0</v>
      </c>
      <c r="K36" s="133">
        <f t="shared" si="7"/>
        <v>0</v>
      </c>
      <c r="L36" s="133">
        <f t="shared" si="7"/>
        <v>0</v>
      </c>
      <c r="M36" s="133">
        <f t="shared" si="7"/>
        <v>0</v>
      </c>
      <c r="N36" s="133">
        <f t="shared" si="7"/>
        <v>0</v>
      </c>
      <c r="O36" s="133">
        <f t="shared" si="7"/>
        <v>0</v>
      </c>
      <c r="P36" s="133">
        <f t="shared" si="7"/>
        <v>0</v>
      </c>
      <c r="Q36" s="133">
        <f t="shared" si="7"/>
        <v>0</v>
      </c>
      <c r="R36" s="133">
        <f t="shared" si="7"/>
        <v>0</v>
      </c>
      <c r="S36" s="133">
        <f t="shared" si="7"/>
        <v>0</v>
      </c>
      <c r="T36" s="133">
        <f t="shared" si="7"/>
        <v>0</v>
      </c>
      <c r="U36" s="133">
        <f t="shared" si="7"/>
        <v>0</v>
      </c>
      <c r="V36" s="133">
        <f t="shared" si="7"/>
        <v>0</v>
      </c>
      <c r="W36" s="133">
        <f t="shared" si="7"/>
        <v>0</v>
      </c>
    </row>
    <row r="37" spans="1:23" s="72" customFormat="1" ht="15.75" customHeight="1">
      <c r="A37" s="100" t="s">
        <v>1553</v>
      </c>
      <c r="B37" s="133">
        <f>SUM(C37+'表七(2)'!B37)</f>
        <v>0</v>
      </c>
      <c r="C37" s="133">
        <f t="shared" si="0"/>
        <v>0</v>
      </c>
      <c r="D37" s="170"/>
      <c r="E37" s="170"/>
      <c r="F37" s="170"/>
      <c r="G37" s="170"/>
      <c r="H37" s="170"/>
      <c r="I37" s="170"/>
      <c r="J37" s="170"/>
      <c r="K37" s="170"/>
      <c r="L37" s="170"/>
      <c r="M37" s="170"/>
      <c r="N37" s="170"/>
      <c r="O37" s="170"/>
      <c r="P37" s="170"/>
      <c r="Q37" s="170"/>
      <c r="R37" s="170"/>
      <c r="S37" s="170"/>
      <c r="T37" s="170"/>
      <c r="U37" s="170"/>
      <c r="V37" s="170"/>
      <c r="W37" s="170"/>
    </row>
    <row r="38" spans="1:23" s="72" customFormat="1" ht="15.75" customHeight="1">
      <c r="A38" s="100" t="s">
        <v>1554</v>
      </c>
      <c r="B38" s="133">
        <f>SUM(C38+'表七(2)'!B38)</f>
        <v>0</v>
      </c>
      <c r="C38" s="133">
        <f t="shared" si="0"/>
        <v>0</v>
      </c>
      <c r="D38" s="170"/>
      <c r="E38" s="170"/>
      <c r="F38" s="170"/>
      <c r="G38" s="170"/>
      <c r="H38" s="170"/>
      <c r="I38" s="170"/>
      <c r="J38" s="170"/>
      <c r="K38" s="170"/>
      <c r="L38" s="170"/>
      <c r="M38" s="170"/>
      <c r="N38" s="170"/>
      <c r="O38" s="170"/>
      <c r="P38" s="170"/>
      <c r="Q38" s="170"/>
      <c r="R38" s="170"/>
      <c r="S38" s="170"/>
      <c r="T38" s="170"/>
      <c r="U38" s="170"/>
      <c r="V38" s="170"/>
      <c r="W38" s="170"/>
    </row>
    <row r="39" spans="1:23" s="72" customFormat="1" ht="15.75" customHeight="1">
      <c r="A39" s="100" t="s">
        <v>1555</v>
      </c>
      <c r="B39" s="133">
        <f>SUM(C39+'表七(2)'!B39)</f>
        <v>0</v>
      </c>
      <c r="C39" s="133">
        <f t="shared" si="0"/>
        <v>0</v>
      </c>
      <c r="D39" s="170"/>
      <c r="E39" s="170"/>
      <c r="F39" s="170"/>
      <c r="G39" s="170"/>
      <c r="H39" s="170"/>
      <c r="I39" s="170"/>
      <c r="J39" s="170"/>
      <c r="K39" s="170"/>
      <c r="L39" s="170"/>
      <c r="M39" s="170"/>
      <c r="N39" s="170"/>
      <c r="O39" s="170"/>
      <c r="P39" s="170"/>
      <c r="Q39" s="170"/>
      <c r="R39" s="170"/>
      <c r="S39" s="170"/>
      <c r="T39" s="170"/>
      <c r="U39" s="170"/>
      <c r="V39" s="170"/>
      <c r="W39" s="170"/>
    </row>
    <row r="40" spans="1:23" s="72" customFormat="1" ht="15.75" customHeight="1">
      <c r="A40" s="100" t="s">
        <v>1556</v>
      </c>
      <c r="B40" s="133">
        <f>SUM(C40+'表七(2)'!B40)</f>
        <v>0</v>
      </c>
      <c r="C40" s="133">
        <f t="shared" si="0"/>
        <v>0</v>
      </c>
      <c r="D40" s="170"/>
      <c r="E40" s="170"/>
      <c r="F40" s="170"/>
      <c r="G40" s="170"/>
      <c r="H40" s="170"/>
      <c r="I40" s="170"/>
      <c r="J40" s="170"/>
      <c r="K40" s="170"/>
      <c r="L40" s="170"/>
      <c r="M40" s="170"/>
      <c r="N40" s="170"/>
      <c r="O40" s="170"/>
      <c r="P40" s="170"/>
      <c r="Q40" s="170"/>
      <c r="R40" s="170"/>
      <c r="S40" s="170"/>
      <c r="T40" s="170"/>
      <c r="U40" s="170"/>
      <c r="V40" s="170"/>
      <c r="W40" s="170"/>
    </row>
    <row r="41" spans="1:23" s="72" customFormat="1" ht="15.75" customHeight="1">
      <c r="A41" s="100" t="s">
        <v>1557</v>
      </c>
      <c r="B41" s="133">
        <f>SUM(C41+'表七(2)'!B41)</f>
        <v>0</v>
      </c>
      <c r="C41" s="133">
        <f t="shared" si="0"/>
        <v>0</v>
      </c>
      <c r="D41" s="170"/>
      <c r="E41" s="170"/>
      <c r="F41" s="170"/>
      <c r="G41" s="170"/>
      <c r="H41" s="170"/>
      <c r="I41" s="170"/>
      <c r="J41" s="170"/>
      <c r="K41" s="170"/>
      <c r="L41" s="170"/>
      <c r="M41" s="170"/>
      <c r="N41" s="170"/>
      <c r="O41" s="170"/>
      <c r="P41" s="170"/>
      <c r="Q41" s="170"/>
      <c r="R41" s="170"/>
      <c r="S41" s="170"/>
      <c r="T41" s="170"/>
      <c r="U41" s="170"/>
      <c r="V41" s="170"/>
      <c r="W41" s="170"/>
    </row>
    <row r="42" spans="1:23" s="72" customFormat="1" ht="15.75" customHeight="1">
      <c r="A42" s="100" t="s">
        <v>1558</v>
      </c>
      <c r="B42" s="133">
        <f>SUM(C42+'表七(2)'!B42)</f>
        <v>0</v>
      </c>
      <c r="C42" s="133">
        <f t="shared" si="0"/>
        <v>0</v>
      </c>
      <c r="D42" s="170"/>
      <c r="E42" s="170"/>
      <c r="F42" s="170"/>
      <c r="G42" s="170"/>
      <c r="H42" s="170"/>
      <c r="I42" s="170"/>
      <c r="J42" s="170"/>
      <c r="K42" s="170"/>
      <c r="L42" s="170"/>
      <c r="M42" s="170"/>
      <c r="N42" s="170"/>
      <c r="O42" s="170"/>
      <c r="P42" s="170"/>
      <c r="Q42" s="170"/>
      <c r="R42" s="170"/>
      <c r="S42" s="170"/>
      <c r="T42" s="170"/>
      <c r="U42" s="170"/>
      <c r="V42" s="170"/>
      <c r="W42" s="170"/>
    </row>
    <row r="43" spans="1:23" s="72" customFormat="1" ht="15.75" customHeight="1">
      <c r="A43" s="100" t="s">
        <v>1559</v>
      </c>
      <c r="B43" s="133">
        <f>SUM(C43+'表七(2)'!B43)</f>
        <v>0</v>
      </c>
      <c r="C43" s="133">
        <f t="shared" si="0"/>
        <v>0</v>
      </c>
      <c r="D43" s="170"/>
      <c r="E43" s="170"/>
      <c r="F43" s="170"/>
      <c r="G43" s="170"/>
      <c r="H43" s="170"/>
      <c r="I43" s="170"/>
      <c r="J43" s="170"/>
      <c r="K43" s="170"/>
      <c r="L43" s="170"/>
      <c r="M43" s="170"/>
      <c r="N43" s="170"/>
      <c r="O43" s="170"/>
      <c r="P43" s="170"/>
      <c r="Q43" s="170"/>
      <c r="R43" s="170"/>
      <c r="S43" s="170"/>
      <c r="T43" s="170"/>
      <c r="U43" s="170"/>
      <c r="V43" s="170"/>
      <c r="W43" s="170"/>
    </row>
    <row r="44" spans="1:23" s="72" customFormat="1" ht="15.75" customHeight="1">
      <c r="A44" s="100" t="s">
        <v>1560</v>
      </c>
      <c r="B44" s="133">
        <f>SUM(C44+'表七(2)'!B44)</f>
        <v>0</v>
      </c>
      <c r="C44" s="133">
        <f t="shared" si="0"/>
        <v>0</v>
      </c>
      <c r="D44" s="170"/>
      <c r="E44" s="170"/>
      <c r="F44" s="170"/>
      <c r="G44" s="170"/>
      <c r="H44" s="170"/>
      <c r="I44" s="170"/>
      <c r="J44" s="170"/>
      <c r="K44" s="170"/>
      <c r="L44" s="170"/>
      <c r="M44" s="170"/>
      <c r="N44" s="170"/>
      <c r="O44" s="170"/>
      <c r="P44" s="170"/>
      <c r="Q44" s="170"/>
      <c r="R44" s="170"/>
      <c r="S44" s="170"/>
      <c r="T44" s="170"/>
      <c r="U44" s="170"/>
      <c r="V44" s="170"/>
      <c r="W44" s="170"/>
    </row>
    <row r="45" spans="1:23" s="72" customFormat="1" ht="15.75" customHeight="1">
      <c r="A45" s="100" t="s">
        <v>1561</v>
      </c>
      <c r="B45" s="133">
        <f>SUM(C45+'表七(2)'!B45)</f>
        <v>0</v>
      </c>
      <c r="C45" s="133">
        <f t="shared" si="0"/>
        <v>0</v>
      </c>
      <c r="D45" s="170"/>
      <c r="E45" s="170"/>
      <c r="F45" s="170"/>
      <c r="G45" s="170"/>
      <c r="H45" s="170"/>
      <c r="I45" s="170"/>
      <c r="J45" s="170"/>
      <c r="K45" s="170"/>
      <c r="L45" s="170"/>
      <c r="M45" s="170"/>
      <c r="N45" s="170"/>
      <c r="O45" s="170"/>
      <c r="P45" s="170"/>
      <c r="Q45" s="170"/>
      <c r="R45" s="170"/>
      <c r="S45" s="170"/>
      <c r="T45" s="170"/>
      <c r="U45" s="170"/>
      <c r="V45" s="170"/>
      <c r="W45" s="170"/>
    </row>
    <row r="46" spans="1:23" s="72" customFormat="1" ht="15.75" customHeight="1">
      <c r="A46" s="100" t="s">
        <v>1562</v>
      </c>
      <c r="B46" s="133">
        <f>SUM(C46+'表七(2)'!B46)</f>
        <v>0</v>
      </c>
      <c r="C46" s="133">
        <f t="shared" si="0"/>
        <v>0</v>
      </c>
      <c r="D46" s="170"/>
      <c r="E46" s="170"/>
      <c r="F46" s="170"/>
      <c r="G46" s="170"/>
      <c r="H46" s="170"/>
      <c r="I46" s="170"/>
      <c r="J46" s="170"/>
      <c r="K46" s="170"/>
      <c r="L46" s="170"/>
      <c r="M46" s="170"/>
      <c r="N46" s="170"/>
      <c r="O46" s="170"/>
      <c r="P46" s="170"/>
      <c r="Q46" s="170"/>
      <c r="R46" s="170"/>
      <c r="S46" s="170"/>
      <c r="T46" s="170"/>
      <c r="U46" s="170"/>
      <c r="V46" s="170"/>
      <c r="W46" s="170"/>
    </row>
    <row r="47" spans="1:23" s="72" customFormat="1" ht="15.75" customHeight="1">
      <c r="A47" s="100" t="s">
        <v>1563</v>
      </c>
      <c r="B47" s="133">
        <f>SUM(C47+'表七(2)'!B47)</f>
        <v>0</v>
      </c>
      <c r="C47" s="133">
        <f t="shared" si="0"/>
        <v>0</v>
      </c>
      <c r="D47" s="170"/>
      <c r="E47" s="170"/>
      <c r="F47" s="170"/>
      <c r="G47" s="170"/>
      <c r="H47" s="170"/>
      <c r="I47" s="170"/>
      <c r="J47" s="170"/>
      <c r="K47" s="170"/>
      <c r="L47" s="170"/>
      <c r="M47" s="170"/>
      <c r="N47" s="170"/>
      <c r="O47" s="170"/>
      <c r="P47" s="170"/>
      <c r="Q47" s="170"/>
      <c r="R47" s="170"/>
      <c r="S47" s="170"/>
      <c r="T47" s="170"/>
      <c r="U47" s="170"/>
      <c r="V47" s="170"/>
      <c r="W47" s="170"/>
    </row>
    <row r="48" spans="1:23" s="72" customFormat="1" ht="15.75" customHeight="1">
      <c r="A48" s="100" t="s">
        <v>1564</v>
      </c>
      <c r="B48" s="133">
        <f>SUM(C48+'表七(2)'!B48)</f>
        <v>0</v>
      </c>
      <c r="C48" s="133">
        <f t="shared" si="0"/>
        <v>0</v>
      </c>
      <c r="D48" s="170"/>
      <c r="E48" s="170"/>
      <c r="F48" s="170"/>
      <c r="G48" s="170"/>
      <c r="H48" s="170"/>
      <c r="I48" s="170"/>
      <c r="J48" s="170"/>
      <c r="K48" s="170"/>
      <c r="L48" s="170"/>
      <c r="M48" s="170"/>
      <c r="N48" s="170"/>
      <c r="O48" s="170"/>
      <c r="P48" s="170"/>
      <c r="Q48" s="170"/>
      <c r="R48" s="170"/>
      <c r="S48" s="170"/>
      <c r="T48" s="170"/>
      <c r="U48" s="170"/>
      <c r="V48" s="170"/>
      <c r="W48" s="170"/>
    </row>
    <row r="49" spans="1:23" s="72" customFormat="1" ht="15.75" customHeight="1">
      <c r="A49" s="100" t="s">
        <v>1565</v>
      </c>
      <c r="B49" s="133">
        <f>SUM(C49+'表七(2)'!B49)</f>
        <v>0</v>
      </c>
      <c r="C49" s="133">
        <f t="shared" si="0"/>
        <v>0</v>
      </c>
      <c r="D49" s="170"/>
      <c r="E49" s="170"/>
      <c r="F49" s="170"/>
      <c r="G49" s="170"/>
      <c r="H49" s="170"/>
      <c r="I49" s="170"/>
      <c r="J49" s="170"/>
      <c r="K49" s="170"/>
      <c r="L49" s="170"/>
      <c r="M49" s="170"/>
      <c r="N49" s="170"/>
      <c r="O49" s="170"/>
      <c r="P49" s="170"/>
      <c r="Q49" s="170"/>
      <c r="R49" s="170"/>
      <c r="S49" s="170"/>
      <c r="T49" s="170"/>
      <c r="U49" s="170"/>
      <c r="V49" s="170"/>
      <c r="W49" s="170"/>
    </row>
    <row r="50" spans="1:23" s="72" customFormat="1" ht="15.75" customHeight="1">
      <c r="A50" s="100" t="s">
        <v>1566</v>
      </c>
      <c r="B50" s="133">
        <f>SUM(C50+'表七(2)'!B50)</f>
        <v>0</v>
      </c>
      <c r="C50" s="133">
        <f t="shared" si="0"/>
        <v>0</v>
      </c>
      <c r="D50" s="170"/>
      <c r="E50" s="170"/>
      <c r="F50" s="170"/>
      <c r="G50" s="170"/>
      <c r="H50" s="170"/>
      <c r="I50" s="170"/>
      <c r="J50" s="170"/>
      <c r="K50" s="170"/>
      <c r="L50" s="170"/>
      <c r="M50" s="170"/>
      <c r="N50" s="170"/>
      <c r="O50" s="170"/>
      <c r="P50" s="170"/>
      <c r="Q50" s="170"/>
      <c r="R50" s="170"/>
      <c r="S50" s="170"/>
      <c r="T50" s="170"/>
      <c r="U50" s="170"/>
      <c r="V50" s="170"/>
      <c r="W50" s="170"/>
    </row>
    <row r="51" spans="1:23" s="72" customFormat="1" ht="15.75" customHeight="1">
      <c r="A51" s="100" t="s">
        <v>1567</v>
      </c>
      <c r="B51" s="133">
        <f>SUM(C51+'表七(2)'!B51)</f>
        <v>0</v>
      </c>
      <c r="C51" s="133">
        <f t="shared" si="0"/>
        <v>0</v>
      </c>
      <c r="D51" s="170"/>
      <c r="E51" s="170"/>
      <c r="F51" s="170"/>
      <c r="G51" s="170"/>
      <c r="H51" s="170"/>
      <c r="I51" s="170"/>
      <c r="J51" s="170"/>
      <c r="K51" s="170"/>
      <c r="L51" s="170"/>
      <c r="M51" s="170"/>
      <c r="N51" s="170"/>
      <c r="O51" s="170"/>
      <c r="P51" s="170"/>
      <c r="Q51" s="170"/>
      <c r="R51" s="170"/>
      <c r="S51" s="170"/>
      <c r="T51" s="170"/>
      <c r="U51" s="170"/>
      <c r="V51" s="170"/>
      <c r="W51" s="170"/>
    </row>
    <row r="52" spans="1:23" s="72" customFormat="1" ht="15.75" customHeight="1">
      <c r="A52" s="98" t="s">
        <v>1568</v>
      </c>
      <c r="B52" s="133">
        <f>SUM(C52+'表七(2)'!B52)</f>
        <v>0</v>
      </c>
      <c r="C52" s="133">
        <f t="shared" si="0"/>
        <v>0</v>
      </c>
      <c r="D52" s="133">
        <f aca="true" t="shared" si="8" ref="D52:W52">SUM(D53:D54)</f>
        <v>0</v>
      </c>
      <c r="E52" s="133">
        <f t="shared" si="8"/>
        <v>0</v>
      </c>
      <c r="F52" s="133">
        <f t="shared" si="8"/>
        <v>0</v>
      </c>
      <c r="G52" s="133">
        <f t="shared" si="8"/>
        <v>0</v>
      </c>
      <c r="H52" s="133">
        <f t="shared" si="8"/>
        <v>0</v>
      </c>
      <c r="I52" s="133">
        <f t="shared" si="8"/>
        <v>0</v>
      </c>
      <c r="J52" s="133">
        <f t="shared" si="8"/>
        <v>0</v>
      </c>
      <c r="K52" s="133">
        <f t="shared" si="8"/>
        <v>0</v>
      </c>
      <c r="L52" s="133">
        <f t="shared" si="8"/>
        <v>0</v>
      </c>
      <c r="M52" s="133">
        <f t="shared" si="8"/>
        <v>0</v>
      </c>
      <c r="N52" s="133">
        <f t="shared" si="8"/>
        <v>0</v>
      </c>
      <c r="O52" s="133">
        <f t="shared" si="8"/>
        <v>0</v>
      </c>
      <c r="P52" s="133">
        <f t="shared" si="8"/>
        <v>0</v>
      </c>
      <c r="Q52" s="133">
        <f t="shared" si="8"/>
        <v>0</v>
      </c>
      <c r="R52" s="133">
        <f t="shared" si="8"/>
        <v>0</v>
      </c>
      <c r="S52" s="133">
        <f t="shared" si="8"/>
        <v>0</v>
      </c>
      <c r="T52" s="133">
        <f t="shared" si="8"/>
        <v>0</v>
      </c>
      <c r="U52" s="133">
        <f t="shared" si="8"/>
        <v>0</v>
      </c>
      <c r="V52" s="133">
        <f t="shared" si="8"/>
        <v>0</v>
      </c>
      <c r="W52" s="133">
        <f t="shared" si="8"/>
        <v>0</v>
      </c>
    </row>
    <row r="53" spans="1:23" s="72" customFormat="1" ht="15.75" customHeight="1">
      <c r="A53" s="98" t="s">
        <v>1569</v>
      </c>
      <c r="B53" s="133">
        <f>SUM(C53+'表七(2)'!B53)</f>
        <v>0</v>
      </c>
      <c r="C53" s="133">
        <f t="shared" si="0"/>
        <v>0</v>
      </c>
      <c r="D53" s="170"/>
      <c r="E53" s="170"/>
      <c r="F53" s="170"/>
      <c r="G53" s="170"/>
      <c r="H53" s="170"/>
      <c r="I53" s="170"/>
      <c r="J53" s="170"/>
      <c r="K53" s="170"/>
      <c r="L53" s="170"/>
      <c r="M53" s="170"/>
      <c r="N53" s="170"/>
      <c r="O53" s="170"/>
      <c r="P53" s="170"/>
      <c r="Q53" s="170"/>
      <c r="R53" s="170"/>
      <c r="S53" s="170"/>
      <c r="T53" s="170"/>
      <c r="U53" s="170"/>
      <c r="V53" s="170"/>
      <c r="W53" s="170"/>
    </row>
    <row r="54" spans="1:23" s="72" customFormat="1" ht="15.75" customHeight="1">
      <c r="A54" s="98" t="s">
        <v>1570</v>
      </c>
      <c r="B54" s="133">
        <f>SUM(C54+'表七(2)'!B54)</f>
        <v>0</v>
      </c>
      <c r="C54" s="133">
        <f t="shared" si="0"/>
        <v>0</v>
      </c>
      <c r="D54" s="133">
        <f aca="true" t="shared" si="9" ref="D54:W54">SUM(D55:D63)</f>
        <v>0</v>
      </c>
      <c r="E54" s="133">
        <f t="shared" si="9"/>
        <v>0</v>
      </c>
      <c r="F54" s="133">
        <f t="shared" si="9"/>
        <v>0</v>
      </c>
      <c r="G54" s="133">
        <f t="shared" si="9"/>
        <v>0</v>
      </c>
      <c r="H54" s="133">
        <f t="shared" si="9"/>
        <v>0</v>
      </c>
      <c r="I54" s="133">
        <f t="shared" si="9"/>
        <v>0</v>
      </c>
      <c r="J54" s="133">
        <f t="shared" si="9"/>
        <v>0</v>
      </c>
      <c r="K54" s="133">
        <f t="shared" si="9"/>
        <v>0</v>
      </c>
      <c r="L54" s="133">
        <f t="shared" si="9"/>
        <v>0</v>
      </c>
      <c r="M54" s="133">
        <f t="shared" si="9"/>
        <v>0</v>
      </c>
      <c r="N54" s="133">
        <f t="shared" si="9"/>
        <v>0</v>
      </c>
      <c r="O54" s="133">
        <f t="shared" si="9"/>
        <v>0</v>
      </c>
      <c r="P54" s="133">
        <f t="shared" si="9"/>
        <v>0</v>
      </c>
      <c r="Q54" s="133">
        <f t="shared" si="9"/>
        <v>0</v>
      </c>
      <c r="R54" s="133">
        <f t="shared" si="9"/>
        <v>0</v>
      </c>
      <c r="S54" s="133">
        <f t="shared" si="9"/>
        <v>0</v>
      </c>
      <c r="T54" s="133">
        <f t="shared" si="9"/>
        <v>0</v>
      </c>
      <c r="U54" s="133">
        <f t="shared" si="9"/>
        <v>0</v>
      </c>
      <c r="V54" s="133">
        <f t="shared" si="9"/>
        <v>0</v>
      </c>
      <c r="W54" s="133">
        <f t="shared" si="9"/>
        <v>0</v>
      </c>
    </row>
    <row r="55" spans="1:23" s="72" customFormat="1" ht="15.75" customHeight="1">
      <c r="A55" s="98" t="s">
        <v>1571</v>
      </c>
      <c r="B55" s="133">
        <f>SUM(C55+'表七(2)'!B55)</f>
        <v>0</v>
      </c>
      <c r="C55" s="133">
        <f t="shared" si="0"/>
        <v>0</v>
      </c>
      <c r="D55" s="170"/>
      <c r="E55" s="170"/>
      <c r="F55" s="170"/>
      <c r="G55" s="170"/>
      <c r="H55" s="170"/>
      <c r="I55" s="170"/>
      <c r="J55" s="170"/>
      <c r="K55" s="170"/>
      <c r="L55" s="170"/>
      <c r="M55" s="170"/>
      <c r="N55" s="170"/>
      <c r="O55" s="170"/>
      <c r="P55" s="170"/>
      <c r="Q55" s="170"/>
      <c r="R55" s="170"/>
      <c r="S55" s="170"/>
      <c r="T55" s="170"/>
      <c r="U55" s="170"/>
      <c r="V55" s="170"/>
      <c r="W55" s="170"/>
    </row>
    <row r="56" spans="1:23" s="72" customFormat="1" ht="15.75" customHeight="1">
      <c r="A56" s="98" t="s">
        <v>1572</v>
      </c>
      <c r="B56" s="133">
        <f>SUM(C56+'表七(2)'!B56)</f>
        <v>0</v>
      </c>
      <c r="C56" s="133">
        <f t="shared" si="0"/>
        <v>0</v>
      </c>
      <c r="D56" s="170"/>
      <c r="E56" s="170"/>
      <c r="F56" s="170"/>
      <c r="G56" s="170"/>
      <c r="H56" s="170"/>
      <c r="I56" s="170"/>
      <c r="J56" s="170"/>
      <c r="K56" s="170"/>
      <c r="L56" s="170"/>
      <c r="M56" s="170"/>
      <c r="N56" s="170"/>
      <c r="O56" s="170"/>
      <c r="P56" s="170"/>
      <c r="Q56" s="170"/>
      <c r="R56" s="170"/>
      <c r="S56" s="170"/>
      <c r="T56" s="170"/>
      <c r="U56" s="170"/>
      <c r="V56" s="170"/>
      <c r="W56" s="170"/>
    </row>
    <row r="57" spans="1:23" s="72" customFormat="1" ht="15.75" customHeight="1">
      <c r="A57" s="98" t="s">
        <v>1573</v>
      </c>
      <c r="B57" s="133">
        <f>SUM(C57+'表七(2)'!B57)</f>
        <v>0</v>
      </c>
      <c r="C57" s="133">
        <f t="shared" si="0"/>
        <v>0</v>
      </c>
      <c r="D57" s="170"/>
      <c r="E57" s="170"/>
      <c r="F57" s="170"/>
      <c r="G57" s="170"/>
      <c r="H57" s="170"/>
      <c r="I57" s="170"/>
      <c r="J57" s="170"/>
      <c r="K57" s="170"/>
      <c r="L57" s="170"/>
      <c r="M57" s="170"/>
      <c r="N57" s="170"/>
      <c r="O57" s="170"/>
      <c r="P57" s="170"/>
      <c r="Q57" s="170"/>
      <c r="R57" s="170"/>
      <c r="S57" s="170"/>
      <c r="T57" s="170"/>
      <c r="U57" s="170"/>
      <c r="V57" s="170"/>
      <c r="W57" s="170"/>
    </row>
    <row r="58" spans="1:23" s="72" customFormat="1" ht="15.75" customHeight="1">
      <c r="A58" s="98" t="s">
        <v>1574</v>
      </c>
      <c r="B58" s="133">
        <f>SUM(C58+'表七(2)'!B58)</f>
        <v>0</v>
      </c>
      <c r="C58" s="133">
        <f t="shared" si="0"/>
        <v>0</v>
      </c>
      <c r="D58" s="170"/>
      <c r="E58" s="170"/>
      <c r="F58" s="170"/>
      <c r="G58" s="170"/>
      <c r="H58" s="170"/>
      <c r="I58" s="170"/>
      <c r="J58" s="170"/>
      <c r="K58" s="170"/>
      <c r="L58" s="170"/>
      <c r="M58" s="170"/>
      <c r="N58" s="170"/>
      <c r="O58" s="170"/>
      <c r="P58" s="170"/>
      <c r="Q58" s="170"/>
      <c r="R58" s="170"/>
      <c r="S58" s="170"/>
      <c r="T58" s="170"/>
      <c r="U58" s="170"/>
      <c r="V58" s="170"/>
      <c r="W58" s="170"/>
    </row>
    <row r="59" spans="1:23" s="72" customFormat="1" ht="15.75" customHeight="1">
      <c r="A59" s="98" t="s">
        <v>1575</v>
      </c>
      <c r="B59" s="133">
        <f>SUM(C59+'表七(2)'!B59)</f>
        <v>0</v>
      </c>
      <c r="C59" s="133">
        <f t="shared" si="0"/>
        <v>0</v>
      </c>
      <c r="D59" s="170"/>
      <c r="E59" s="170"/>
      <c r="F59" s="170"/>
      <c r="G59" s="170"/>
      <c r="H59" s="170"/>
      <c r="I59" s="170"/>
      <c r="J59" s="170"/>
      <c r="K59" s="170"/>
      <c r="L59" s="170"/>
      <c r="M59" s="170"/>
      <c r="N59" s="170"/>
      <c r="O59" s="170"/>
      <c r="P59" s="170"/>
      <c r="Q59" s="170"/>
      <c r="R59" s="170"/>
      <c r="S59" s="170"/>
      <c r="T59" s="170"/>
      <c r="U59" s="170"/>
      <c r="V59" s="170"/>
      <c r="W59" s="170"/>
    </row>
    <row r="60" spans="1:23" s="72" customFormat="1" ht="15.75" customHeight="1">
      <c r="A60" s="98" t="s">
        <v>1576</v>
      </c>
      <c r="B60" s="133">
        <f>SUM(C60+'表七(2)'!B60)</f>
        <v>0</v>
      </c>
      <c r="C60" s="133">
        <f t="shared" si="0"/>
        <v>0</v>
      </c>
      <c r="D60" s="170"/>
      <c r="E60" s="170"/>
      <c r="F60" s="170"/>
      <c r="G60" s="170"/>
      <c r="H60" s="170"/>
      <c r="I60" s="170"/>
      <c r="J60" s="170"/>
      <c r="K60" s="170"/>
      <c r="L60" s="170"/>
      <c r="M60" s="170"/>
      <c r="N60" s="170"/>
      <c r="O60" s="170"/>
      <c r="P60" s="170"/>
      <c r="Q60" s="170"/>
      <c r="R60" s="170"/>
      <c r="S60" s="170"/>
      <c r="T60" s="170"/>
      <c r="U60" s="170"/>
      <c r="V60" s="170"/>
      <c r="W60" s="170"/>
    </row>
    <row r="61" spans="1:23" s="72" customFormat="1" ht="15.75" customHeight="1">
      <c r="A61" s="98" t="s">
        <v>1577</v>
      </c>
      <c r="B61" s="133">
        <f>SUM(C61+'表七(2)'!B61)</f>
        <v>0</v>
      </c>
      <c r="C61" s="133">
        <f t="shared" si="0"/>
        <v>0</v>
      </c>
      <c r="D61" s="170"/>
      <c r="E61" s="170"/>
      <c r="F61" s="170"/>
      <c r="G61" s="170"/>
      <c r="H61" s="170"/>
      <c r="I61" s="170"/>
      <c r="J61" s="170"/>
      <c r="K61" s="170"/>
      <c r="L61" s="170"/>
      <c r="M61" s="170"/>
      <c r="N61" s="170"/>
      <c r="O61" s="170"/>
      <c r="P61" s="170"/>
      <c r="Q61" s="170"/>
      <c r="R61" s="170"/>
      <c r="S61" s="170"/>
      <c r="T61" s="170"/>
      <c r="U61" s="170"/>
      <c r="V61" s="170"/>
      <c r="W61" s="170"/>
    </row>
    <row r="62" spans="1:23" s="72" customFormat="1" ht="15.75" customHeight="1">
      <c r="A62" s="98" t="s">
        <v>1578</v>
      </c>
      <c r="B62" s="133">
        <f>SUM(C62+'表七(2)'!B62)</f>
        <v>0</v>
      </c>
      <c r="C62" s="133">
        <f t="shared" si="0"/>
        <v>0</v>
      </c>
      <c r="D62" s="170"/>
      <c r="E62" s="170"/>
      <c r="F62" s="170"/>
      <c r="G62" s="170"/>
      <c r="H62" s="170"/>
      <c r="I62" s="170"/>
      <c r="J62" s="170"/>
      <c r="K62" s="170"/>
      <c r="L62" s="170"/>
      <c r="M62" s="170"/>
      <c r="N62" s="170"/>
      <c r="O62" s="170"/>
      <c r="P62" s="170"/>
      <c r="Q62" s="170"/>
      <c r="R62" s="170"/>
      <c r="S62" s="170"/>
      <c r="T62" s="170"/>
      <c r="U62" s="170"/>
      <c r="V62" s="170"/>
      <c r="W62" s="170"/>
    </row>
    <row r="63" spans="1:23" s="72" customFormat="1" ht="15.75" customHeight="1">
      <c r="A63" s="98" t="s">
        <v>1579</v>
      </c>
      <c r="B63" s="133">
        <f>SUM(C63+'表七(2)'!B63)</f>
        <v>0</v>
      </c>
      <c r="C63" s="133">
        <f t="shared" si="0"/>
        <v>0</v>
      </c>
      <c r="D63" s="170"/>
      <c r="E63" s="170"/>
      <c r="F63" s="170"/>
      <c r="G63" s="170"/>
      <c r="H63" s="170"/>
      <c r="I63" s="170"/>
      <c r="J63" s="170"/>
      <c r="K63" s="170"/>
      <c r="L63" s="170"/>
      <c r="M63" s="170"/>
      <c r="N63" s="170"/>
      <c r="O63" s="170"/>
      <c r="P63" s="170"/>
      <c r="Q63" s="170"/>
      <c r="R63" s="170"/>
      <c r="S63" s="170"/>
      <c r="T63" s="170"/>
      <c r="U63" s="170"/>
      <c r="V63" s="170"/>
      <c r="W63" s="170"/>
    </row>
    <row r="64" spans="1:23" s="72" customFormat="1" ht="15.75" customHeight="1">
      <c r="A64" s="98" t="s">
        <v>1580</v>
      </c>
      <c r="B64" s="133">
        <f>SUM(C64+'表七(2)'!B64)</f>
        <v>0</v>
      </c>
      <c r="C64" s="133">
        <f t="shared" si="0"/>
        <v>0</v>
      </c>
      <c r="D64" s="133">
        <f aca="true" t="shared" si="10" ref="D64:W64">SUM(D65:D66)</f>
        <v>0</v>
      </c>
      <c r="E64" s="133">
        <f t="shared" si="10"/>
        <v>0</v>
      </c>
      <c r="F64" s="133">
        <f t="shared" si="10"/>
        <v>0</v>
      </c>
      <c r="G64" s="133">
        <f t="shared" si="10"/>
        <v>0</v>
      </c>
      <c r="H64" s="133">
        <f t="shared" si="10"/>
        <v>0</v>
      </c>
      <c r="I64" s="133">
        <f t="shared" si="10"/>
        <v>0</v>
      </c>
      <c r="J64" s="133">
        <f t="shared" si="10"/>
        <v>0</v>
      </c>
      <c r="K64" s="133">
        <f t="shared" si="10"/>
        <v>0</v>
      </c>
      <c r="L64" s="133">
        <f t="shared" si="10"/>
        <v>0</v>
      </c>
      <c r="M64" s="133">
        <f t="shared" si="10"/>
        <v>0</v>
      </c>
      <c r="N64" s="133">
        <f t="shared" si="10"/>
        <v>0</v>
      </c>
      <c r="O64" s="133">
        <f t="shared" si="10"/>
        <v>0</v>
      </c>
      <c r="P64" s="133">
        <f t="shared" si="10"/>
        <v>0</v>
      </c>
      <c r="Q64" s="133">
        <f t="shared" si="10"/>
        <v>0</v>
      </c>
      <c r="R64" s="133">
        <f t="shared" si="10"/>
        <v>0</v>
      </c>
      <c r="S64" s="133">
        <f t="shared" si="10"/>
        <v>0</v>
      </c>
      <c r="T64" s="133">
        <f t="shared" si="10"/>
        <v>0</v>
      </c>
      <c r="U64" s="133">
        <f t="shared" si="10"/>
        <v>0</v>
      </c>
      <c r="V64" s="133">
        <f t="shared" si="10"/>
        <v>0</v>
      </c>
      <c r="W64" s="133">
        <f t="shared" si="10"/>
        <v>0</v>
      </c>
    </row>
    <row r="65" spans="1:23" s="72" customFormat="1" ht="15.75" customHeight="1">
      <c r="A65" s="98" t="s">
        <v>1581</v>
      </c>
      <c r="B65" s="133">
        <f>SUM(C65+'表七(2)'!B65)</f>
        <v>0</v>
      </c>
      <c r="C65" s="133">
        <f t="shared" si="0"/>
        <v>0</v>
      </c>
      <c r="D65" s="170"/>
      <c r="E65" s="170"/>
      <c r="F65" s="170"/>
      <c r="G65" s="170"/>
      <c r="H65" s="170"/>
      <c r="I65" s="170"/>
      <c r="J65" s="170"/>
      <c r="K65" s="170"/>
      <c r="L65" s="170"/>
      <c r="M65" s="170"/>
      <c r="N65" s="170"/>
      <c r="O65" s="170"/>
      <c r="P65" s="170"/>
      <c r="Q65" s="170"/>
      <c r="R65" s="170"/>
      <c r="S65" s="170"/>
      <c r="T65" s="170"/>
      <c r="U65" s="170"/>
      <c r="V65" s="170"/>
      <c r="W65" s="170"/>
    </row>
    <row r="66" spans="1:23" s="72" customFormat="1" ht="15.75" customHeight="1">
      <c r="A66" s="98" t="s">
        <v>1582</v>
      </c>
      <c r="B66" s="133">
        <f>SUM(C66+'表七(2)'!B66)</f>
        <v>0</v>
      </c>
      <c r="C66" s="133">
        <f t="shared" si="0"/>
        <v>0</v>
      </c>
      <c r="D66" s="133">
        <f aca="true" t="shared" si="11" ref="D66:W66">SUM(D67:D74)</f>
        <v>0</v>
      </c>
      <c r="E66" s="133">
        <f t="shared" si="11"/>
        <v>0</v>
      </c>
      <c r="F66" s="133">
        <f t="shared" si="11"/>
        <v>0</v>
      </c>
      <c r="G66" s="133">
        <f t="shared" si="11"/>
        <v>0</v>
      </c>
      <c r="H66" s="133">
        <f t="shared" si="11"/>
        <v>0</v>
      </c>
      <c r="I66" s="133">
        <f t="shared" si="11"/>
        <v>0</v>
      </c>
      <c r="J66" s="133">
        <f t="shared" si="11"/>
        <v>0</v>
      </c>
      <c r="K66" s="133">
        <f t="shared" si="11"/>
        <v>0</v>
      </c>
      <c r="L66" s="133">
        <f t="shared" si="11"/>
        <v>0</v>
      </c>
      <c r="M66" s="133">
        <f t="shared" si="11"/>
        <v>0</v>
      </c>
      <c r="N66" s="133">
        <f t="shared" si="11"/>
        <v>0</v>
      </c>
      <c r="O66" s="133">
        <f t="shared" si="11"/>
        <v>0</v>
      </c>
      <c r="P66" s="133">
        <f t="shared" si="11"/>
        <v>0</v>
      </c>
      <c r="Q66" s="133">
        <f t="shared" si="11"/>
        <v>0</v>
      </c>
      <c r="R66" s="133">
        <f t="shared" si="11"/>
        <v>0</v>
      </c>
      <c r="S66" s="133">
        <f t="shared" si="11"/>
        <v>0</v>
      </c>
      <c r="T66" s="133">
        <f t="shared" si="11"/>
        <v>0</v>
      </c>
      <c r="U66" s="133">
        <f t="shared" si="11"/>
        <v>0</v>
      </c>
      <c r="V66" s="133">
        <f t="shared" si="11"/>
        <v>0</v>
      </c>
      <c r="W66" s="133">
        <f t="shared" si="11"/>
        <v>0</v>
      </c>
    </row>
    <row r="67" spans="1:23" s="72" customFormat="1" ht="15.75" customHeight="1">
      <c r="A67" s="98" t="s">
        <v>1583</v>
      </c>
      <c r="B67" s="133">
        <f>SUM(C67+'表七(2)'!B67)</f>
        <v>0</v>
      </c>
      <c r="C67" s="133">
        <f t="shared" si="0"/>
        <v>0</v>
      </c>
      <c r="D67" s="170"/>
      <c r="E67" s="170"/>
      <c r="F67" s="170"/>
      <c r="G67" s="170"/>
      <c r="H67" s="170"/>
      <c r="I67" s="170"/>
      <c r="J67" s="170"/>
      <c r="K67" s="170"/>
      <c r="L67" s="170"/>
      <c r="M67" s="170"/>
      <c r="N67" s="170"/>
      <c r="O67" s="170"/>
      <c r="P67" s="170"/>
      <c r="Q67" s="170"/>
      <c r="R67" s="170"/>
      <c r="S67" s="170"/>
      <c r="T67" s="170"/>
      <c r="U67" s="170"/>
      <c r="V67" s="170"/>
      <c r="W67" s="170"/>
    </row>
    <row r="68" spans="1:23" s="72" customFormat="1" ht="15.75" customHeight="1">
      <c r="A68" s="98" t="s">
        <v>1584</v>
      </c>
      <c r="B68" s="133">
        <f>SUM(C68+'表七(2)'!B68)</f>
        <v>0</v>
      </c>
      <c r="C68" s="133">
        <f t="shared" si="0"/>
        <v>0</v>
      </c>
      <c r="D68" s="170"/>
      <c r="E68" s="170"/>
      <c r="F68" s="170"/>
      <c r="G68" s="170"/>
      <c r="H68" s="170"/>
      <c r="I68" s="170"/>
      <c r="J68" s="170"/>
      <c r="K68" s="170"/>
      <c r="L68" s="170"/>
      <c r="M68" s="170"/>
      <c r="N68" s="170"/>
      <c r="O68" s="170"/>
      <c r="P68" s="170"/>
      <c r="Q68" s="170"/>
      <c r="R68" s="170"/>
      <c r="S68" s="170"/>
      <c r="T68" s="170"/>
      <c r="U68" s="170"/>
      <c r="V68" s="170"/>
      <c r="W68" s="170"/>
    </row>
    <row r="69" spans="1:23" s="72" customFormat="1" ht="15.75" customHeight="1">
      <c r="A69" s="98" t="s">
        <v>1585</v>
      </c>
      <c r="B69" s="133">
        <f>SUM(C69+'表七(2)'!B69)</f>
        <v>0</v>
      </c>
      <c r="C69" s="133">
        <f t="shared" si="0"/>
        <v>0</v>
      </c>
      <c r="D69" s="170"/>
      <c r="E69" s="170"/>
      <c r="F69" s="170"/>
      <c r="G69" s="170"/>
      <c r="H69" s="170"/>
      <c r="I69" s="170"/>
      <c r="J69" s="170"/>
      <c r="K69" s="170"/>
      <c r="L69" s="170"/>
      <c r="M69" s="170"/>
      <c r="N69" s="170"/>
      <c r="O69" s="170"/>
      <c r="P69" s="170"/>
      <c r="Q69" s="170"/>
      <c r="R69" s="170"/>
      <c r="S69" s="170"/>
      <c r="T69" s="170"/>
      <c r="U69" s="170"/>
      <c r="V69" s="170"/>
      <c r="W69" s="170"/>
    </row>
    <row r="70" spans="1:23" s="72" customFormat="1" ht="15.75" customHeight="1">
      <c r="A70" s="98" t="s">
        <v>1586</v>
      </c>
      <c r="B70" s="133">
        <f>SUM(C70+'表七(2)'!B70)</f>
        <v>0</v>
      </c>
      <c r="C70" s="133">
        <f t="shared" si="0"/>
        <v>0</v>
      </c>
      <c r="D70" s="170"/>
      <c r="E70" s="170"/>
      <c r="F70" s="170"/>
      <c r="G70" s="170"/>
      <c r="H70" s="170"/>
      <c r="I70" s="170"/>
      <c r="J70" s="170"/>
      <c r="K70" s="170"/>
      <c r="L70" s="170"/>
      <c r="M70" s="170"/>
      <c r="N70" s="170"/>
      <c r="O70" s="170"/>
      <c r="P70" s="170"/>
      <c r="Q70" s="170"/>
      <c r="R70" s="170"/>
      <c r="S70" s="170"/>
      <c r="T70" s="170"/>
      <c r="U70" s="170"/>
      <c r="V70" s="170"/>
      <c r="W70" s="170"/>
    </row>
    <row r="71" spans="1:23" s="72" customFormat="1" ht="15.75" customHeight="1">
      <c r="A71" s="98" t="s">
        <v>1587</v>
      </c>
      <c r="B71" s="133">
        <f>SUM(C71+'表七(2)'!B71)</f>
        <v>0</v>
      </c>
      <c r="C71" s="133">
        <f t="shared" si="0"/>
        <v>0</v>
      </c>
      <c r="D71" s="170"/>
      <c r="E71" s="170"/>
      <c r="F71" s="170"/>
      <c r="G71" s="170"/>
      <c r="H71" s="170"/>
      <c r="I71" s="170"/>
      <c r="J71" s="170"/>
      <c r="K71" s="170"/>
      <c r="L71" s="170"/>
      <c r="M71" s="170"/>
      <c r="N71" s="170"/>
      <c r="O71" s="170"/>
      <c r="P71" s="170"/>
      <c r="Q71" s="170"/>
      <c r="R71" s="170"/>
      <c r="S71" s="170"/>
      <c r="T71" s="170"/>
      <c r="U71" s="170"/>
      <c r="V71" s="170"/>
      <c r="W71" s="170"/>
    </row>
    <row r="72" spans="1:23" s="72" customFormat="1" ht="15.75" customHeight="1">
      <c r="A72" s="98" t="s">
        <v>1588</v>
      </c>
      <c r="B72" s="133">
        <f>SUM(C72+'表七(2)'!B72)</f>
        <v>0</v>
      </c>
      <c r="C72" s="133">
        <f aca="true" t="shared" si="12" ref="C72:C135">SUM(D72:W72)</f>
        <v>0</v>
      </c>
      <c r="D72" s="170"/>
      <c r="E72" s="170"/>
      <c r="F72" s="170"/>
      <c r="G72" s="170"/>
      <c r="H72" s="170"/>
      <c r="I72" s="170"/>
      <c r="J72" s="170"/>
      <c r="K72" s="170"/>
      <c r="L72" s="170"/>
      <c r="M72" s="170"/>
      <c r="N72" s="170"/>
      <c r="O72" s="170"/>
      <c r="P72" s="170"/>
      <c r="Q72" s="170"/>
      <c r="R72" s="170"/>
      <c r="S72" s="170"/>
      <c r="T72" s="170"/>
      <c r="U72" s="170"/>
      <c r="V72" s="170"/>
      <c r="W72" s="170"/>
    </row>
    <row r="73" spans="1:23" s="72" customFormat="1" ht="15.75" customHeight="1">
      <c r="A73" s="98" t="s">
        <v>1589</v>
      </c>
      <c r="B73" s="133">
        <f>SUM(C73+'表七(2)'!B73)</f>
        <v>0</v>
      </c>
      <c r="C73" s="133">
        <f t="shared" si="12"/>
        <v>0</v>
      </c>
      <c r="D73" s="170"/>
      <c r="E73" s="170"/>
      <c r="F73" s="170"/>
      <c r="G73" s="170"/>
      <c r="H73" s="170"/>
      <c r="I73" s="170"/>
      <c r="J73" s="170"/>
      <c r="K73" s="170"/>
      <c r="L73" s="170"/>
      <c r="M73" s="170"/>
      <c r="N73" s="170"/>
      <c r="O73" s="170"/>
      <c r="P73" s="170"/>
      <c r="Q73" s="170"/>
      <c r="R73" s="170"/>
      <c r="S73" s="170"/>
      <c r="T73" s="170"/>
      <c r="U73" s="170"/>
      <c r="V73" s="170"/>
      <c r="W73" s="170"/>
    </row>
    <row r="74" spans="1:23" s="72" customFormat="1" ht="15.75" customHeight="1">
      <c r="A74" s="98" t="s">
        <v>1590</v>
      </c>
      <c r="B74" s="133">
        <f>SUM(C74+'表七(2)'!B74)</f>
        <v>0</v>
      </c>
      <c r="C74" s="133">
        <f t="shared" si="12"/>
        <v>0</v>
      </c>
      <c r="D74" s="170"/>
      <c r="E74" s="170"/>
      <c r="F74" s="170"/>
      <c r="G74" s="170"/>
      <c r="H74" s="170"/>
      <c r="I74" s="170"/>
      <c r="J74" s="170"/>
      <c r="K74" s="170"/>
      <c r="L74" s="170"/>
      <c r="M74" s="170"/>
      <c r="N74" s="170"/>
      <c r="O74" s="170"/>
      <c r="P74" s="170"/>
      <c r="Q74" s="170"/>
      <c r="R74" s="170"/>
      <c r="S74" s="170"/>
      <c r="T74" s="170"/>
      <c r="U74" s="170"/>
      <c r="V74" s="170"/>
      <c r="W74" s="170"/>
    </row>
    <row r="75" spans="1:23" s="72" customFormat="1" ht="15.75" customHeight="1">
      <c r="A75" s="98" t="s">
        <v>1591</v>
      </c>
      <c r="B75" s="133">
        <f>SUM(C75+'表七(2)'!B75)</f>
        <v>0</v>
      </c>
      <c r="C75" s="133">
        <f t="shared" si="12"/>
        <v>0</v>
      </c>
      <c r="D75" s="133">
        <f aca="true" t="shared" si="13" ref="D75:W75">SUM(D76:D77)</f>
        <v>0</v>
      </c>
      <c r="E75" s="133">
        <f t="shared" si="13"/>
        <v>0</v>
      </c>
      <c r="F75" s="133">
        <f t="shared" si="13"/>
        <v>0</v>
      </c>
      <c r="G75" s="133">
        <f t="shared" si="13"/>
        <v>0</v>
      </c>
      <c r="H75" s="133">
        <f t="shared" si="13"/>
        <v>0</v>
      </c>
      <c r="I75" s="133">
        <f t="shared" si="13"/>
        <v>0</v>
      </c>
      <c r="J75" s="133">
        <f t="shared" si="13"/>
        <v>0</v>
      </c>
      <c r="K75" s="133">
        <f t="shared" si="13"/>
        <v>0</v>
      </c>
      <c r="L75" s="133">
        <f t="shared" si="13"/>
        <v>0</v>
      </c>
      <c r="M75" s="133">
        <f t="shared" si="13"/>
        <v>0</v>
      </c>
      <c r="N75" s="133">
        <f t="shared" si="13"/>
        <v>0</v>
      </c>
      <c r="O75" s="133">
        <f t="shared" si="13"/>
        <v>0</v>
      </c>
      <c r="P75" s="133">
        <f t="shared" si="13"/>
        <v>0</v>
      </c>
      <c r="Q75" s="133">
        <f t="shared" si="13"/>
        <v>0</v>
      </c>
      <c r="R75" s="133">
        <f t="shared" si="13"/>
        <v>0</v>
      </c>
      <c r="S75" s="133">
        <f t="shared" si="13"/>
        <v>0</v>
      </c>
      <c r="T75" s="133">
        <f t="shared" si="13"/>
        <v>0</v>
      </c>
      <c r="U75" s="133">
        <f t="shared" si="13"/>
        <v>0</v>
      </c>
      <c r="V75" s="133">
        <f t="shared" si="13"/>
        <v>0</v>
      </c>
      <c r="W75" s="133">
        <f t="shared" si="13"/>
        <v>0</v>
      </c>
    </row>
    <row r="76" spans="1:23" s="72" customFormat="1" ht="15.75" customHeight="1">
      <c r="A76" s="98" t="s">
        <v>1592</v>
      </c>
      <c r="B76" s="133">
        <f>SUM(C76+'表七(2)'!B76)</f>
        <v>0</v>
      </c>
      <c r="C76" s="133">
        <f t="shared" si="12"/>
        <v>0</v>
      </c>
      <c r="D76" s="170"/>
      <c r="E76" s="170"/>
      <c r="F76" s="170"/>
      <c r="G76" s="170"/>
      <c r="H76" s="170"/>
      <c r="I76" s="170"/>
      <c r="J76" s="170"/>
      <c r="K76" s="170"/>
      <c r="L76" s="170"/>
      <c r="M76" s="170"/>
      <c r="N76" s="170"/>
      <c r="O76" s="170"/>
      <c r="P76" s="170"/>
      <c r="Q76" s="170"/>
      <c r="R76" s="170"/>
      <c r="S76" s="170"/>
      <c r="T76" s="170"/>
      <c r="U76" s="170"/>
      <c r="V76" s="170"/>
      <c r="W76" s="170"/>
    </row>
    <row r="77" spans="1:23" s="72" customFormat="1" ht="15.75" customHeight="1">
      <c r="A77" s="98" t="s">
        <v>1593</v>
      </c>
      <c r="B77" s="133">
        <f>SUM(C77+'表七(2)'!B77)</f>
        <v>0</v>
      </c>
      <c r="C77" s="133">
        <f t="shared" si="12"/>
        <v>0</v>
      </c>
      <c r="D77" s="133">
        <f aca="true" t="shared" si="14" ref="D77:W77">SUM(D78:D82)</f>
        <v>0</v>
      </c>
      <c r="E77" s="133">
        <f t="shared" si="14"/>
        <v>0</v>
      </c>
      <c r="F77" s="133">
        <f t="shared" si="14"/>
        <v>0</v>
      </c>
      <c r="G77" s="133">
        <f t="shared" si="14"/>
        <v>0</v>
      </c>
      <c r="H77" s="133">
        <f t="shared" si="14"/>
        <v>0</v>
      </c>
      <c r="I77" s="133">
        <f t="shared" si="14"/>
        <v>0</v>
      </c>
      <c r="J77" s="133">
        <f t="shared" si="14"/>
        <v>0</v>
      </c>
      <c r="K77" s="133">
        <f t="shared" si="14"/>
        <v>0</v>
      </c>
      <c r="L77" s="133">
        <f t="shared" si="14"/>
        <v>0</v>
      </c>
      <c r="M77" s="133">
        <f t="shared" si="14"/>
        <v>0</v>
      </c>
      <c r="N77" s="133">
        <f t="shared" si="14"/>
        <v>0</v>
      </c>
      <c r="O77" s="133">
        <f t="shared" si="14"/>
        <v>0</v>
      </c>
      <c r="P77" s="133">
        <f t="shared" si="14"/>
        <v>0</v>
      </c>
      <c r="Q77" s="133">
        <f t="shared" si="14"/>
        <v>0</v>
      </c>
      <c r="R77" s="133">
        <f t="shared" si="14"/>
        <v>0</v>
      </c>
      <c r="S77" s="133">
        <f t="shared" si="14"/>
        <v>0</v>
      </c>
      <c r="T77" s="133">
        <f t="shared" si="14"/>
        <v>0</v>
      </c>
      <c r="U77" s="133">
        <f t="shared" si="14"/>
        <v>0</v>
      </c>
      <c r="V77" s="133">
        <f t="shared" si="14"/>
        <v>0</v>
      </c>
      <c r="W77" s="133">
        <f t="shared" si="14"/>
        <v>0</v>
      </c>
    </row>
    <row r="78" spans="1:23" s="72" customFormat="1" ht="15.75" customHeight="1">
      <c r="A78" s="98" t="s">
        <v>1594</v>
      </c>
      <c r="B78" s="133">
        <f>SUM(C78+'表七(2)'!B78)</f>
        <v>0</v>
      </c>
      <c r="C78" s="133">
        <f t="shared" si="12"/>
        <v>0</v>
      </c>
      <c r="D78" s="170"/>
      <c r="E78" s="170"/>
      <c r="F78" s="170"/>
      <c r="G78" s="170"/>
      <c r="H78" s="170"/>
      <c r="I78" s="170"/>
      <c r="J78" s="170"/>
      <c r="K78" s="170"/>
      <c r="L78" s="170"/>
      <c r="M78" s="170"/>
      <c r="N78" s="170"/>
      <c r="O78" s="170"/>
      <c r="P78" s="170"/>
      <c r="Q78" s="170"/>
      <c r="R78" s="170"/>
      <c r="S78" s="170"/>
      <c r="T78" s="170"/>
      <c r="U78" s="170"/>
      <c r="V78" s="170"/>
      <c r="W78" s="170"/>
    </row>
    <row r="79" spans="1:23" s="72" customFormat="1" ht="15.75" customHeight="1">
      <c r="A79" s="98" t="s">
        <v>1595</v>
      </c>
      <c r="B79" s="133">
        <f>SUM(C79+'表七(2)'!B79)</f>
        <v>0</v>
      </c>
      <c r="C79" s="133">
        <f t="shared" si="12"/>
        <v>0</v>
      </c>
      <c r="D79" s="170"/>
      <c r="E79" s="170"/>
      <c r="F79" s="170"/>
      <c r="G79" s="170"/>
      <c r="H79" s="170"/>
      <c r="I79" s="170"/>
      <c r="J79" s="170"/>
      <c r="K79" s="170"/>
      <c r="L79" s="170"/>
      <c r="M79" s="170"/>
      <c r="N79" s="170"/>
      <c r="O79" s="170"/>
      <c r="P79" s="170"/>
      <c r="Q79" s="170"/>
      <c r="R79" s="170"/>
      <c r="S79" s="170"/>
      <c r="T79" s="170"/>
      <c r="U79" s="170"/>
      <c r="V79" s="170"/>
      <c r="W79" s="170"/>
    </row>
    <row r="80" spans="1:23" s="72" customFormat="1" ht="15.75" customHeight="1">
      <c r="A80" s="98" t="s">
        <v>1596</v>
      </c>
      <c r="B80" s="133">
        <f>SUM(C80+'表七(2)'!B80)</f>
        <v>0</v>
      </c>
      <c r="C80" s="133">
        <f t="shared" si="12"/>
        <v>0</v>
      </c>
      <c r="D80" s="170"/>
      <c r="E80" s="170"/>
      <c r="F80" s="170"/>
      <c r="G80" s="170"/>
      <c r="H80" s="170"/>
      <c r="I80" s="170"/>
      <c r="J80" s="170"/>
      <c r="K80" s="170"/>
      <c r="L80" s="170"/>
      <c r="M80" s="170"/>
      <c r="N80" s="170"/>
      <c r="O80" s="170"/>
      <c r="P80" s="170"/>
      <c r="Q80" s="170"/>
      <c r="R80" s="170"/>
      <c r="S80" s="170"/>
      <c r="T80" s="170"/>
      <c r="U80" s="170"/>
      <c r="V80" s="170"/>
      <c r="W80" s="170"/>
    </row>
    <row r="81" spans="1:23" s="72" customFormat="1" ht="15.75" customHeight="1">
      <c r="A81" s="98" t="s">
        <v>1597</v>
      </c>
      <c r="B81" s="133">
        <f>SUM(C81+'表七(2)'!B81)</f>
        <v>0</v>
      </c>
      <c r="C81" s="133">
        <f t="shared" si="12"/>
        <v>0</v>
      </c>
      <c r="D81" s="170"/>
      <c r="E81" s="170"/>
      <c r="F81" s="170"/>
      <c r="G81" s="170"/>
      <c r="H81" s="170"/>
      <c r="I81" s="170"/>
      <c r="J81" s="170"/>
      <c r="K81" s="170"/>
      <c r="L81" s="170"/>
      <c r="M81" s="170"/>
      <c r="N81" s="170"/>
      <c r="O81" s="170"/>
      <c r="P81" s="170"/>
      <c r="Q81" s="170"/>
      <c r="R81" s="170"/>
      <c r="S81" s="170"/>
      <c r="T81" s="170"/>
      <c r="U81" s="170"/>
      <c r="V81" s="170"/>
      <c r="W81" s="170"/>
    </row>
    <row r="82" spans="1:23" s="72" customFormat="1" ht="15.75" customHeight="1">
      <c r="A82" s="98" t="s">
        <v>1598</v>
      </c>
      <c r="B82" s="133">
        <f>SUM(C82+'表七(2)'!B82)</f>
        <v>0</v>
      </c>
      <c r="C82" s="133">
        <f t="shared" si="12"/>
        <v>0</v>
      </c>
      <c r="D82" s="170"/>
      <c r="E82" s="170"/>
      <c r="F82" s="170"/>
      <c r="G82" s="170"/>
      <c r="H82" s="170"/>
      <c r="I82" s="170"/>
      <c r="J82" s="170"/>
      <c r="K82" s="170"/>
      <c r="L82" s="170"/>
      <c r="M82" s="170"/>
      <c r="N82" s="170"/>
      <c r="O82" s="170"/>
      <c r="P82" s="170"/>
      <c r="Q82" s="170"/>
      <c r="R82" s="170"/>
      <c r="S82" s="170"/>
      <c r="T82" s="170"/>
      <c r="U82" s="170"/>
      <c r="V82" s="170"/>
      <c r="W82" s="170"/>
    </row>
    <row r="83" spans="1:23" s="72" customFormat="1" ht="15.75" customHeight="1">
      <c r="A83" s="98" t="s">
        <v>1599</v>
      </c>
      <c r="B83" s="133">
        <f>SUM(C83+'表七(2)'!B83)</f>
        <v>0</v>
      </c>
      <c r="C83" s="133">
        <f t="shared" si="12"/>
        <v>0</v>
      </c>
      <c r="D83" s="133">
        <f aca="true" t="shared" si="15" ref="D83:W83">SUM(D84:D85)</f>
        <v>0</v>
      </c>
      <c r="E83" s="133">
        <f t="shared" si="15"/>
        <v>0</v>
      </c>
      <c r="F83" s="133">
        <f t="shared" si="15"/>
        <v>0</v>
      </c>
      <c r="G83" s="133">
        <f t="shared" si="15"/>
        <v>0</v>
      </c>
      <c r="H83" s="133">
        <f t="shared" si="15"/>
        <v>0</v>
      </c>
      <c r="I83" s="133">
        <f t="shared" si="15"/>
        <v>0</v>
      </c>
      <c r="J83" s="133">
        <f t="shared" si="15"/>
        <v>0</v>
      </c>
      <c r="K83" s="133">
        <f t="shared" si="15"/>
        <v>0</v>
      </c>
      <c r="L83" s="133">
        <f t="shared" si="15"/>
        <v>0</v>
      </c>
      <c r="M83" s="133">
        <f t="shared" si="15"/>
        <v>0</v>
      </c>
      <c r="N83" s="133">
        <f t="shared" si="15"/>
        <v>0</v>
      </c>
      <c r="O83" s="133">
        <f t="shared" si="15"/>
        <v>0</v>
      </c>
      <c r="P83" s="133">
        <f t="shared" si="15"/>
        <v>0</v>
      </c>
      <c r="Q83" s="133">
        <f t="shared" si="15"/>
        <v>0</v>
      </c>
      <c r="R83" s="133">
        <f t="shared" si="15"/>
        <v>0</v>
      </c>
      <c r="S83" s="133">
        <f t="shared" si="15"/>
        <v>0</v>
      </c>
      <c r="T83" s="133">
        <f t="shared" si="15"/>
        <v>0</v>
      </c>
      <c r="U83" s="133">
        <f t="shared" si="15"/>
        <v>0</v>
      </c>
      <c r="V83" s="133">
        <f t="shared" si="15"/>
        <v>0</v>
      </c>
      <c r="W83" s="133">
        <f t="shared" si="15"/>
        <v>0</v>
      </c>
    </row>
    <row r="84" spans="1:23" s="72" customFormat="1" ht="15.75" customHeight="1">
      <c r="A84" s="98" t="s">
        <v>1600</v>
      </c>
      <c r="B84" s="133">
        <f>SUM(C84+'表七(2)'!B84)</f>
        <v>0</v>
      </c>
      <c r="C84" s="133">
        <f t="shared" si="12"/>
        <v>0</v>
      </c>
      <c r="D84" s="170"/>
      <c r="E84" s="170"/>
      <c r="F84" s="170"/>
      <c r="G84" s="170"/>
      <c r="H84" s="170"/>
      <c r="I84" s="170"/>
      <c r="J84" s="170"/>
      <c r="K84" s="170"/>
      <c r="L84" s="170"/>
      <c r="M84" s="170"/>
      <c r="N84" s="170"/>
      <c r="O84" s="170"/>
      <c r="P84" s="170"/>
      <c r="Q84" s="170"/>
      <c r="R84" s="170"/>
      <c r="S84" s="170"/>
      <c r="T84" s="170"/>
      <c r="U84" s="170"/>
      <c r="V84" s="170"/>
      <c r="W84" s="170"/>
    </row>
    <row r="85" spans="1:23" s="72" customFormat="1" ht="15.75" customHeight="1">
      <c r="A85" s="98" t="s">
        <v>1601</v>
      </c>
      <c r="B85" s="133">
        <f>SUM(C85+'表七(2)'!B85)</f>
        <v>0</v>
      </c>
      <c r="C85" s="133">
        <f t="shared" si="12"/>
        <v>0</v>
      </c>
      <c r="D85" s="133">
        <f aca="true" t="shared" si="16" ref="D85:W85">SUM(D86:D96)</f>
        <v>0</v>
      </c>
      <c r="E85" s="133">
        <f t="shared" si="16"/>
        <v>0</v>
      </c>
      <c r="F85" s="133">
        <f t="shared" si="16"/>
        <v>0</v>
      </c>
      <c r="G85" s="133">
        <f t="shared" si="16"/>
        <v>0</v>
      </c>
      <c r="H85" s="133">
        <f t="shared" si="16"/>
        <v>0</v>
      </c>
      <c r="I85" s="133">
        <f t="shared" si="16"/>
        <v>0</v>
      </c>
      <c r="J85" s="133">
        <f t="shared" si="16"/>
        <v>0</v>
      </c>
      <c r="K85" s="133">
        <f t="shared" si="16"/>
        <v>0</v>
      </c>
      <c r="L85" s="133">
        <f t="shared" si="16"/>
        <v>0</v>
      </c>
      <c r="M85" s="133">
        <f t="shared" si="16"/>
        <v>0</v>
      </c>
      <c r="N85" s="133">
        <f t="shared" si="16"/>
        <v>0</v>
      </c>
      <c r="O85" s="133">
        <f t="shared" si="16"/>
        <v>0</v>
      </c>
      <c r="P85" s="133">
        <f t="shared" si="16"/>
        <v>0</v>
      </c>
      <c r="Q85" s="133">
        <f t="shared" si="16"/>
        <v>0</v>
      </c>
      <c r="R85" s="133">
        <f t="shared" si="16"/>
        <v>0</v>
      </c>
      <c r="S85" s="133">
        <f t="shared" si="16"/>
        <v>0</v>
      </c>
      <c r="T85" s="133">
        <f t="shared" si="16"/>
        <v>0</v>
      </c>
      <c r="U85" s="133">
        <f t="shared" si="16"/>
        <v>0</v>
      </c>
      <c r="V85" s="133">
        <f t="shared" si="16"/>
        <v>0</v>
      </c>
      <c r="W85" s="133">
        <f t="shared" si="16"/>
        <v>0</v>
      </c>
    </row>
    <row r="86" spans="1:23" s="72" customFormat="1" ht="15.75" customHeight="1">
      <c r="A86" s="98" t="s">
        <v>1602</v>
      </c>
      <c r="B86" s="133">
        <f>SUM(C86+'表七(2)'!B86)</f>
        <v>0</v>
      </c>
      <c r="C86" s="133">
        <f t="shared" si="12"/>
        <v>0</v>
      </c>
      <c r="D86" s="170"/>
      <c r="E86" s="170"/>
      <c r="F86" s="170"/>
      <c r="G86" s="170"/>
      <c r="H86" s="170"/>
      <c r="I86" s="170"/>
      <c r="J86" s="170"/>
      <c r="K86" s="170"/>
      <c r="L86" s="170"/>
      <c r="M86" s="170"/>
      <c r="N86" s="170"/>
      <c r="O86" s="170"/>
      <c r="P86" s="170"/>
      <c r="Q86" s="170"/>
      <c r="R86" s="170"/>
      <c r="S86" s="170"/>
      <c r="T86" s="170"/>
      <c r="U86" s="170"/>
      <c r="V86" s="170"/>
      <c r="W86" s="170"/>
    </row>
    <row r="87" spans="1:23" s="72" customFormat="1" ht="15.75" customHeight="1">
      <c r="A87" s="98" t="s">
        <v>1603</v>
      </c>
      <c r="B87" s="133">
        <f>SUM(C87+'表七(2)'!B87)</f>
        <v>0</v>
      </c>
      <c r="C87" s="133">
        <f t="shared" si="12"/>
        <v>0</v>
      </c>
      <c r="D87" s="170"/>
      <c r="E87" s="170"/>
      <c r="F87" s="170"/>
      <c r="G87" s="170"/>
      <c r="H87" s="170"/>
      <c r="I87" s="170"/>
      <c r="J87" s="170"/>
      <c r="K87" s="170"/>
      <c r="L87" s="170"/>
      <c r="M87" s="170"/>
      <c r="N87" s="170"/>
      <c r="O87" s="170"/>
      <c r="P87" s="170"/>
      <c r="Q87" s="170"/>
      <c r="R87" s="170"/>
      <c r="S87" s="170"/>
      <c r="T87" s="170"/>
      <c r="U87" s="170"/>
      <c r="V87" s="170"/>
      <c r="W87" s="170"/>
    </row>
    <row r="88" spans="1:23" s="72" customFormat="1" ht="15.75" customHeight="1">
      <c r="A88" s="98" t="s">
        <v>1604</v>
      </c>
      <c r="B88" s="133">
        <f>SUM(C88+'表七(2)'!B88)</f>
        <v>0</v>
      </c>
      <c r="C88" s="133">
        <f t="shared" si="12"/>
        <v>0</v>
      </c>
      <c r="D88" s="170"/>
      <c r="E88" s="170"/>
      <c r="F88" s="170"/>
      <c r="G88" s="170"/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70"/>
      <c r="U88" s="170"/>
      <c r="V88" s="170"/>
      <c r="W88" s="170"/>
    </row>
    <row r="89" spans="1:23" s="72" customFormat="1" ht="15.75" customHeight="1">
      <c r="A89" s="98" t="s">
        <v>1605</v>
      </c>
      <c r="B89" s="133">
        <f>SUM(C89+'表七(2)'!B89)</f>
        <v>0</v>
      </c>
      <c r="C89" s="133">
        <f t="shared" si="12"/>
        <v>0</v>
      </c>
      <c r="D89" s="170"/>
      <c r="E89" s="170"/>
      <c r="F89" s="170"/>
      <c r="G89" s="170"/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70"/>
      <c r="U89" s="170"/>
      <c r="V89" s="170"/>
      <c r="W89" s="170"/>
    </row>
    <row r="90" spans="1:23" s="72" customFormat="1" ht="15.75" customHeight="1">
      <c r="A90" s="98" t="s">
        <v>1606</v>
      </c>
      <c r="B90" s="133">
        <f>SUM(C90+'表七(2)'!B90)</f>
        <v>0</v>
      </c>
      <c r="C90" s="133">
        <f t="shared" si="12"/>
        <v>0</v>
      </c>
      <c r="D90" s="170"/>
      <c r="E90" s="170"/>
      <c r="F90" s="170"/>
      <c r="G90" s="170"/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70"/>
      <c r="U90" s="170"/>
      <c r="V90" s="170"/>
      <c r="W90" s="170"/>
    </row>
    <row r="91" spans="1:23" s="72" customFormat="1" ht="15.75" customHeight="1">
      <c r="A91" s="98" t="s">
        <v>1607</v>
      </c>
      <c r="B91" s="133">
        <f>SUM(C91+'表七(2)'!B91)</f>
        <v>0</v>
      </c>
      <c r="C91" s="133">
        <f t="shared" si="12"/>
        <v>0</v>
      </c>
      <c r="D91" s="170"/>
      <c r="E91" s="170"/>
      <c r="F91" s="170"/>
      <c r="G91" s="170"/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70"/>
      <c r="U91" s="170"/>
      <c r="V91" s="170"/>
      <c r="W91" s="170"/>
    </row>
    <row r="92" spans="1:23" s="72" customFormat="1" ht="15.75" customHeight="1">
      <c r="A92" s="98" t="s">
        <v>1608</v>
      </c>
      <c r="B92" s="133">
        <f>SUM(C92+'表七(2)'!B92)</f>
        <v>0</v>
      </c>
      <c r="C92" s="133">
        <f t="shared" si="12"/>
        <v>0</v>
      </c>
      <c r="D92" s="170"/>
      <c r="E92" s="170"/>
      <c r="F92" s="170"/>
      <c r="G92" s="170"/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70"/>
      <c r="U92" s="170"/>
      <c r="V92" s="170"/>
      <c r="W92" s="170"/>
    </row>
    <row r="93" spans="1:23" s="72" customFormat="1" ht="15.75" customHeight="1">
      <c r="A93" s="98" t="s">
        <v>1609</v>
      </c>
      <c r="B93" s="133">
        <f>SUM(C93+'表七(2)'!B93)</f>
        <v>0</v>
      </c>
      <c r="C93" s="133">
        <f t="shared" si="12"/>
        <v>0</v>
      </c>
      <c r="D93" s="170"/>
      <c r="E93" s="170"/>
      <c r="F93" s="170"/>
      <c r="G93" s="170"/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70"/>
      <c r="U93" s="170"/>
      <c r="V93" s="170"/>
      <c r="W93" s="170"/>
    </row>
    <row r="94" spans="1:23" s="72" customFormat="1" ht="15.75" customHeight="1">
      <c r="A94" s="98" t="s">
        <v>1610</v>
      </c>
      <c r="B94" s="133">
        <f>SUM(C94+'表七(2)'!B94)</f>
        <v>0</v>
      </c>
      <c r="C94" s="133">
        <f t="shared" si="12"/>
        <v>0</v>
      </c>
      <c r="D94" s="170"/>
      <c r="E94" s="170"/>
      <c r="F94" s="170"/>
      <c r="G94" s="170"/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70"/>
      <c r="U94" s="170"/>
      <c r="V94" s="170"/>
      <c r="W94" s="170"/>
    </row>
    <row r="95" spans="1:23" s="72" customFormat="1" ht="15.75" customHeight="1">
      <c r="A95" s="98" t="s">
        <v>1611</v>
      </c>
      <c r="B95" s="133">
        <f>SUM(C95+'表七(2)'!B95)</f>
        <v>0</v>
      </c>
      <c r="C95" s="133">
        <f t="shared" si="12"/>
        <v>0</v>
      </c>
      <c r="D95" s="170"/>
      <c r="E95" s="170"/>
      <c r="F95" s="170"/>
      <c r="G95" s="170"/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70"/>
      <c r="U95" s="170"/>
      <c r="V95" s="170"/>
      <c r="W95" s="170"/>
    </row>
    <row r="96" spans="1:23" s="72" customFormat="1" ht="15.75" customHeight="1">
      <c r="A96" s="98" t="s">
        <v>1612</v>
      </c>
      <c r="B96" s="133">
        <f>SUM(C96+'表七(2)'!B96)</f>
        <v>0</v>
      </c>
      <c r="C96" s="133">
        <f t="shared" si="12"/>
        <v>0</v>
      </c>
      <c r="D96" s="170"/>
      <c r="E96" s="170"/>
      <c r="F96" s="170"/>
      <c r="G96" s="170"/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70"/>
      <c r="U96" s="170"/>
      <c r="V96" s="170"/>
      <c r="W96" s="170"/>
    </row>
    <row r="97" spans="1:23" s="72" customFormat="1" ht="15.75" customHeight="1">
      <c r="A97" s="98" t="s">
        <v>1613</v>
      </c>
      <c r="B97" s="133">
        <f>SUM(C97+'表七(2)'!B97)</f>
        <v>0</v>
      </c>
      <c r="C97" s="133">
        <f t="shared" si="12"/>
        <v>0</v>
      </c>
      <c r="D97" s="133">
        <f aca="true" t="shared" si="17" ref="D97:W97">SUM(D98:D99)</f>
        <v>0</v>
      </c>
      <c r="E97" s="133">
        <f t="shared" si="17"/>
        <v>0</v>
      </c>
      <c r="F97" s="133">
        <f t="shared" si="17"/>
        <v>0</v>
      </c>
      <c r="G97" s="133">
        <f t="shared" si="17"/>
        <v>0</v>
      </c>
      <c r="H97" s="133">
        <f t="shared" si="17"/>
        <v>0</v>
      </c>
      <c r="I97" s="133">
        <f t="shared" si="17"/>
        <v>0</v>
      </c>
      <c r="J97" s="133">
        <f t="shared" si="17"/>
        <v>0</v>
      </c>
      <c r="K97" s="133">
        <f t="shared" si="17"/>
        <v>0</v>
      </c>
      <c r="L97" s="133">
        <f t="shared" si="17"/>
        <v>0</v>
      </c>
      <c r="M97" s="133">
        <f t="shared" si="17"/>
        <v>0</v>
      </c>
      <c r="N97" s="133">
        <f t="shared" si="17"/>
        <v>0</v>
      </c>
      <c r="O97" s="133">
        <f t="shared" si="17"/>
        <v>0</v>
      </c>
      <c r="P97" s="133">
        <f t="shared" si="17"/>
        <v>0</v>
      </c>
      <c r="Q97" s="133">
        <f t="shared" si="17"/>
        <v>0</v>
      </c>
      <c r="R97" s="133">
        <f t="shared" si="17"/>
        <v>0</v>
      </c>
      <c r="S97" s="133">
        <f t="shared" si="17"/>
        <v>0</v>
      </c>
      <c r="T97" s="133">
        <f t="shared" si="17"/>
        <v>0</v>
      </c>
      <c r="U97" s="133">
        <f t="shared" si="17"/>
        <v>0</v>
      </c>
      <c r="V97" s="133">
        <f t="shared" si="17"/>
        <v>0</v>
      </c>
      <c r="W97" s="133">
        <f t="shared" si="17"/>
        <v>0</v>
      </c>
    </row>
    <row r="98" spans="1:23" s="72" customFormat="1" ht="15.75" customHeight="1">
      <c r="A98" s="98" t="s">
        <v>1614</v>
      </c>
      <c r="B98" s="133">
        <f>SUM(C98+'表七(2)'!B98)</f>
        <v>0</v>
      </c>
      <c r="C98" s="133">
        <f t="shared" si="12"/>
        <v>0</v>
      </c>
      <c r="D98" s="170"/>
      <c r="E98" s="170"/>
      <c r="F98" s="170"/>
      <c r="G98" s="170"/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70"/>
      <c r="U98" s="170"/>
      <c r="V98" s="170"/>
      <c r="W98" s="170"/>
    </row>
    <row r="99" spans="1:23" s="72" customFormat="1" ht="15.75" customHeight="1">
      <c r="A99" s="98" t="s">
        <v>1615</v>
      </c>
      <c r="B99" s="133">
        <f>SUM(C99+'表七(2)'!B99)</f>
        <v>0</v>
      </c>
      <c r="C99" s="133">
        <f t="shared" si="12"/>
        <v>0</v>
      </c>
      <c r="D99" s="133">
        <f aca="true" t="shared" si="18" ref="D99:W99">SUM(D100:D109)</f>
        <v>0</v>
      </c>
      <c r="E99" s="133">
        <f t="shared" si="18"/>
        <v>0</v>
      </c>
      <c r="F99" s="133">
        <f t="shared" si="18"/>
        <v>0</v>
      </c>
      <c r="G99" s="133">
        <f t="shared" si="18"/>
        <v>0</v>
      </c>
      <c r="H99" s="133">
        <f t="shared" si="18"/>
        <v>0</v>
      </c>
      <c r="I99" s="133">
        <f t="shared" si="18"/>
        <v>0</v>
      </c>
      <c r="J99" s="133">
        <f t="shared" si="18"/>
        <v>0</v>
      </c>
      <c r="K99" s="133">
        <f t="shared" si="18"/>
        <v>0</v>
      </c>
      <c r="L99" s="133">
        <f t="shared" si="18"/>
        <v>0</v>
      </c>
      <c r="M99" s="133">
        <f t="shared" si="18"/>
        <v>0</v>
      </c>
      <c r="N99" s="133">
        <f t="shared" si="18"/>
        <v>0</v>
      </c>
      <c r="O99" s="133">
        <f t="shared" si="18"/>
        <v>0</v>
      </c>
      <c r="P99" s="133">
        <f t="shared" si="18"/>
        <v>0</v>
      </c>
      <c r="Q99" s="133">
        <f t="shared" si="18"/>
        <v>0</v>
      </c>
      <c r="R99" s="133">
        <f t="shared" si="18"/>
        <v>0</v>
      </c>
      <c r="S99" s="133">
        <f t="shared" si="18"/>
        <v>0</v>
      </c>
      <c r="T99" s="133">
        <f t="shared" si="18"/>
        <v>0</v>
      </c>
      <c r="U99" s="133">
        <f t="shared" si="18"/>
        <v>0</v>
      </c>
      <c r="V99" s="133">
        <f t="shared" si="18"/>
        <v>0</v>
      </c>
      <c r="W99" s="133">
        <f t="shared" si="18"/>
        <v>0</v>
      </c>
    </row>
    <row r="100" spans="1:23" s="72" customFormat="1" ht="15.75" customHeight="1">
      <c r="A100" s="98" t="s">
        <v>1616</v>
      </c>
      <c r="B100" s="133">
        <f>SUM(C100+'表七(2)'!B100)</f>
        <v>0</v>
      </c>
      <c r="C100" s="133">
        <f t="shared" si="12"/>
        <v>0</v>
      </c>
      <c r="D100" s="170"/>
      <c r="E100" s="170"/>
      <c r="F100" s="170"/>
      <c r="G100" s="170"/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70"/>
      <c r="U100" s="170"/>
      <c r="V100" s="170"/>
      <c r="W100" s="170"/>
    </row>
    <row r="101" spans="1:23" s="72" customFormat="1" ht="15.75" customHeight="1">
      <c r="A101" s="98" t="s">
        <v>1617</v>
      </c>
      <c r="B101" s="133">
        <f>SUM(C101+'表七(2)'!B101)</f>
        <v>0</v>
      </c>
      <c r="C101" s="133">
        <f t="shared" si="12"/>
        <v>0</v>
      </c>
      <c r="D101" s="170"/>
      <c r="E101" s="170"/>
      <c r="F101" s="170"/>
      <c r="G101" s="170"/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70"/>
      <c r="U101" s="170"/>
      <c r="V101" s="170"/>
      <c r="W101" s="170"/>
    </row>
    <row r="102" spans="1:23" s="72" customFormat="1" ht="15.75" customHeight="1">
      <c r="A102" s="98" t="s">
        <v>1618</v>
      </c>
      <c r="B102" s="133">
        <f>SUM(C102+'表七(2)'!B102)</f>
        <v>0</v>
      </c>
      <c r="C102" s="133">
        <f t="shared" si="12"/>
        <v>0</v>
      </c>
      <c r="D102" s="170"/>
      <c r="E102" s="170"/>
      <c r="F102" s="170"/>
      <c r="G102" s="170"/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70"/>
      <c r="U102" s="170"/>
      <c r="V102" s="170"/>
      <c r="W102" s="170"/>
    </row>
    <row r="103" spans="1:23" s="72" customFormat="1" ht="15.75" customHeight="1">
      <c r="A103" s="98" t="s">
        <v>1619</v>
      </c>
      <c r="B103" s="133">
        <f>SUM(C103+'表七(2)'!B103)</f>
        <v>0</v>
      </c>
      <c r="C103" s="133">
        <f t="shared" si="12"/>
        <v>0</v>
      </c>
      <c r="D103" s="170"/>
      <c r="E103" s="170"/>
      <c r="F103" s="170"/>
      <c r="G103" s="170"/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70"/>
      <c r="U103" s="170"/>
      <c r="V103" s="170"/>
      <c r="W103" s="170"/>
    </row>
    <row r="104" spans="1:23" s="72" customFormat="1" ht="15.75" customHeight="1">
      <c r="A104" s="98" t="s">
        <v>1620</v>
      </c>
      <c r="B104" s="133">
        <f>SUM(C104+'表七(2)'!B104)</f>
        <v>0</v>
      </c>
      <c r="C104" s="133">
        <f t="shared" si="12"/>
        <v>0</v>
      </c>
      <c r="D104" s="170"/>
      <c r="E104" s="170"/>
      <c r="F104" s="170"/>
      <c r="G104" s="170"/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70"/>
      <c r="U104" s="170"/>
      <c r="V104" s="170"/>
      <c r="W104" s="170"/>
    </row>
    <row r="105" spans="1:23" s="72" customFormat="1" ht="15.75" customHeight="1">
      <c r="A105" s="98" t="s">
        <v>1621</v>
      </c>
      <c r="B105" s="133">
        <f>SUM(C105+'表七(2)'!B105)</f>
        <v>0</v>
      </c>
      <c r="C105" s="133">
        <f t="shared" si="12"/>
        <v>0</v>
      </c>
      <c r="D105" s="170"/>
      <c r="E105" s="170"/>
      <c r="F105" s="170"/>
      <c r="G105" s="170"/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70"/>
      <c r="U105" s="170"/>
      <c r="V105" s="170"/>
      <c r="W105" s="170"/>
    </row>
    <row r="106" spans="1:23" s="72" customFormat="1" ht="15.75" customHeight="1">
      <c r="A106" s="98" t="s">
        <v>1622</v>
      </c>
      <c r="B106" s="133">
        <f>SUM(C106+'表七(2)'!B106)</f>
        <v>0</v>
      </c>
      <c r="C106" s="133">
        <f t="shared" si="12"/>
        <v>0</v>
      </c>
      <c r="D106" s="170"/>
      <c r="E106" s="170"/>
      <c r="F106" s="170"/>
      <c r="G106" s="170"/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70"/>
      <c r="U106" s="170"/>
      <c r="V106" s="170"/>
      <c r="W106" s="170"/>
    </row>
    <row r="107" spans="1:23" s="72" customFormat="1" ht="15.75" customHeight="1">
      <c r="A107" s="98" t="s">
        <v>1623</v>
      </c>
      <c r="B107" s="133">
        <f>SUM(C107+'表七(2)'!B107)</f>
        <v>0</v>
      </c>
      <c r="C107" s="133">
        <f t="shared" si="12"/>
        <v>0</v>
      </c>
      <c r="D107" s="170"/>
      <c r="E107" s="170"/>
      <c r="F107" s="170"/>
      <c r="G107" s="170"/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70"/>
      <c r="U107" s="170"/>
      <c r="V107" s="170"/>
      <c r="W107" s="170"/>
    </row>
    <row r="108" spans="1:23" s="72" customFormat="1" ht="15.75" customHeight="1">
      <c r="A108" s="98" t="s">
        <v>1624</v>
      </c>
      <c r="B108" s="133">
        <f>SUM(C108+'表七(2)'!B108)</f>
        <v>0</v>
      </c>
      <c r="C108" s="133">
        <f t="shared" si="12"/>
        <v>0</v>
      </c>
      <c r="D108" s="170"/>
      <c r="E108" s="170"/>
      <c r="F108" s="170"/>
      <c r="G108" s="170"/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70"/>
      <c r="U108" s="170"/>
      <c r="V108" s="170"/>
      <c r="W108" s="170"/>
    </row>
    <row r="109" spans="1:23" s="72" customFormat="1" ht="15.75" customHeight="1">
      <c r="A109" s="98" t="s">
        <v>1625</v>
      </c>
      <c r="B109" s="133">
        <f>SUM(C109+'表七(2)'!B109)</f>
        <v>0</v>
      </c>
      <c r="C109" s="133">
        <f t="shared" si="12"/>
        <v>0</v>
      </c>
      <c r="D109" s="170"/>
      <c r="E109" s="170"/>
      <c r="F109" s="170"/>
      <c r="G109" s="170"/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70"/>
      <c r="U109" s="170"/>
      <c r="V109" s="170"/>
      <c r="W109" s="170"/>
    </row>
    <row r="110" spans="1:23" s="72" customFormat="1" ht="15.75" customHeight="1">
      <c r="A110" s="98" t="s">
        <v>1626</v>
      </c>
      <c r="B110" s="133">
        <f>SUM(C110+'表七(2)'!B110)</f>
        <v>0</v>
      </c>
      <c r="C110" s="133">
        <f t="shared" si="12"/>
        <v>0</v>
      </c>
      <c r="D110" s="133">
        <f aca="true" t="shared" si="19" ref="D110:W110">SUM(D111:D112)</f>
        <v>0</v>
      </c>
      <c r="E110" s="133">
        <f t="shared" si="19"/>
        <v>0</v>
      </c>
      <c r="F110" s="133">
        <f t="shared" si="19"/>
        <v>0</v>
      </c>
      <c r="G110" s="133">
        <f t="shared" si="19"/>
        <v>0</v>
      </c>
      <c r="H110" s="133">
        <f t="shared" si="19"/>
        <v>0</v>
      </c>
      <c r="I110" s="133">
        <f t="shared" si="19"/>
        <v>0</v>
      </c>
      <c r="J110" s="133">
        <f t="shared" si="19"/>
        <v>0</v>
      </c>
      <c r="K110" s="133">
        <f t="shared" si="19"/>
        <v>0</v>
      </c>
      <c r="L110" s="133">
        <f t="shared" si="19"/>
        <v>0</v>
      </c>
      <c r="M110" s="133">
        <f t="shared" si="19"/>
        <v>0</v>
      </c>
      <c r="N110" s="133">
        <f t="shared" si="19"/>
        <v>0</v>
      </c>
      <c r="O110" s="133">
        <f t="shared" si="19"/>
        <v>0</v>
      </c>
      <c r="P110" s="133">
        <f t="shared" si="19"/>
        <v>0</v>
      </c>
      <c r="Q110" s="133">
        <f t="shared" si="19"/>
        <v>0</v>
      </c>
      <c r="R110" s="133">
        <f t="shared" si="19"/>
        <v>0</v>
      </c>
      <c r="S110" s="133">
        <f t="shared" si="19"/>
        <v>0</v>
      </c>
      <c r="T110" s="133">
        <f t="shared" si="19"/>
        <v>0</v>
      </c>
      <c r="U110" s="133">
        <f t="shared" si="19"/>
        <v>0</v>
      </c>
      <c r="V110" s="133">
        <f t="shared" si="19"/>
        <v>0</v>
      </c>
      <c r="W110" s="133">
        <f t="shared" si="19"/>
        <v>0</v>
      </c>
    </row>
    <row r="111" spans="1:23" s="72" customFormat="1" ht="15.75" customHeight="1">
      <c r="A111" s="98" t="s">
        <v>1627</v>
      </c>
      <c r="B111" s="133">
        <f>SUM(C111+'表七(2)'!B111)</f>
        <v>0</v>
      </c>
      <c r="C111" s="133">
        <f t="shared" si="12"/>
        <v>0</v>
      </c>
      <c r="D111" s="170"/>
      <c r="E111" s="170"/>
      <c r="F111" s="170"/>
      <c r="G111" s="170"/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70"/>
      <c r="U111" s="170"/>
      <c r="V111" s="170"/>
      <c r="W111" s="170"/>
    </row>
    <row r="112" spans="1:23" s="72" customFormat="1" ht="15.75" customHeight="1">
      <c r="A112" s="98" t="s">
        <v>1628</v>
      </c>
      <c r="B112" s="133">
        <f>SUM(C112+'表七(2)'!B112)</f>
        <v>0</v>
      </c>
      <c r="C112" s="133">
        <f t="shared" si="12"/>
        <v>0</v>
      </c>
      <c r="D112" s="133">
        <f aca="true" t="shared" si="20" ref="D112:W112">SUM(D113:D118)</f>
        <v>0</v>
      </c>
      <c r="E112" s="133">
        <f t="shared" si="20"/>
        <v>0</v>
      </c>
      <c r="F112" s="133">
        <f t="shared" si="20"/>
        <v>0</v>
      </c>
      <c r="G112" s="133">
        <f t="shared" si="20"/>
        <v>0</v>
      </c>
      <c r="H112" s="133">
        <f t="shared" si="20"/>
        <v>0</v>
      </c>
      <c r="I112" s="133">
        <f t="shared" si="20"/>
        <v>0</v>
      </c>
      <c r="J112" s="133">
        <f t="shared" si="20"/>
        <v>0</v>
      </c>
      <c r="K112" s="133">
        <f t="shared" si="20"/>
        <v>0</v>
      </c>
      <c r="L112" s="133">
        <f t="shared" si="20"/>
        <v>0</v>
      </c>
      <c r="M112" s="133">
        <f t="shared" si="20"/>
        <v>0</v>
      </c>
      <c r="N112" s="133">
        <f t="shared" si="20"/>
        <v>0</v>
      </c>
      <c r="O112" s="133">
        <f t="shared" si="20"/>
        <v>0</v>
      </c>
      <c r="P112" s="133">
        <f t="shared" si="20"/>
        <v>0</v>
      </c>
      <c r="Q112" s="133">
        <f t="shared" si="20"/>
        <v>0</v>
      </c>
      <c r="R112" s="133">
        <f t="shared" si="20"/>
        <v>0</v>
      </c>
      <c r="S112" s="133">
        <f t="shared" si="20"/>
        <v>0</v>
      </c>
      <c r="T112" s="133">
        <f t="shared" si="20"/>
        <v>0</v>
      </c>
      <c r="U112" s="133">
        <f t="shared" si="20"/>
        <v>0</v>
      </c>
      <c r="V112" s="133">
        <f t="shared" si="20"/>
        <v>0</v>
      </c>
      <c r="W112" s="133">
        <f t="shared" si="20"/>
        <v>0</v>
      </c>
    </row>
    <row r="113" spans="1:23" s="72" customFormat="1" ht="15.75" customHeight="1">
      <c r="A113" s="98" t="s">
        <v>1629</v>
      </c>
      <c r="B113" s="133">
        <f>SUM(C113+'表七(2)'!B113)</f>
        <v>0</v>
      </c>
      <c r="C113" s="133">
        <f t="shared" si="12"/>
        <v>0</v>
      </c>
      <c r="D113" s="170"/>
      <c r="E113" s="170"/>
      <c r="F113" s="170"/>
      <c r="G113" s="170"/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70"/>
      <c r="U113" s="170"/>
      <c r="V113" s="170"/>
      <c r="W113" s="170"/>
    </row>
    <row r="114" spans="1:23" s="72" customFormat="1" ht="15.75" customHeight="1">
      <c r="A114" s="98" t="s">
        <v>1630</v>
      </c>
      <c r="B114" s="133">
        <f>SUM(C114+'表七(2)'!B114)</f>
        <v>0</v>
      </c>
      <c r="C114" s="133">
        <f t="shared" si="12"/>
        <v>0</v>
      </c>
      <c r="D114" s="170"/>
      <c r="E114" s="170"/>
      <c r="F114" s="170"/>
      <c r="G114" s="170"/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70"/>
      <c r="U114" s="170"/>
      <c r="V114" s="170"/>
      <c r="W114" s="170"/>
    </row>
    <row r="115" spans="1:23" s="72" customFormat="1" ht="15.75" customHeight="1">
      <c r="A115" s="98" t="s">
        <v>1631</v>
      </c>
      <c r="B115" s="133">
        <f>SUM(C115+'表七(2)'!B115)</f>
        <v>0</v>
      </c>
      <c r="C115" s="133">
        <f t="shared" si="12"/>
        <v>0</v>
      </c>
      <c r="D115" s="170"/>
      <c r="E115" s="170"/>
      <c r="F115" s="170"/>
      <c r="G115" s="170"/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70"/>
      <c r="U115" s="170"/>
      <c r="V115" s="170"/>
      <c r="W115" s="170"/>
    </row>
    <row r="116" spans="1:23" s="72" customFormat="1" ht="15.75" customHeight="1">
      <c r="A116" s="98" t="s">
        <v>1632</v>
      </c>
      <c r="B116" s="133">
        <f>SUM(C116+'表七(2)'!B116)</f>
        <v>0</v>
      </c>
      <c r="C116" s="133">
        <f t="shared" si="12"/>
        <v>0</v>
      </c>
      <c r="D116" s="170"/>
      <c r="E116" s="170"/>
      <c r="F116" s="170"/>
      <c r="G116" s="170"/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70"/>
      <c r="U116" s="170"/>
      <c r="V116" s="170"/>
      <c r="W116" s="170"/>
    </row>
    <row r="117" spans="1:23" s="72" customFormat="1" ht="15.75" customHeight="1">
      <c r="A117" s="98" t="s">
        <v>1633</v>
      </c>
      <c r="B117" s="133">
        <f>SUM(C117+'表七(2)'!B117)</f>
        <v>0</v>
      </c>
      <c r="C117" s="133">
        <f t="shared" si="12"/>
        <v>0</v>
      </c>
      <c r="D117" s="170"/>
      <c r="E117" s="170"/>
      <c r="F117" s="170"/>
      <c r="G117" s="170"/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70"/>
      <c r="U117" s="170"/>
      <c r="V117" s="170"/>
      <c r="W117" s="170"/>
    </row>
    <row r="118" spans="1:23" s="72" customFormat="1" ht="15.75" customHeight="1">
      <c r="A118" s="98" t="s">
        <v>1634</v>
      </c>
      <c r="B118" s="133">
        <f>SUM(C118+'表七(2)'!B118)</f>
        <v>0</v>
      </c>
      <c r="C118" s="133">
        <f t="shared" si="12"/>
        <v>0</v>
      </c>
      <c r="D118" s="170"/>
      <c r="E118" s="170"/>
      <c r="F118" s="170"/>
      <c r="G118" s="170"/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70"/>
      <c r="U118" s="170"/>
      <c r="V118" s="170"/>
      <c r="W118" s="170"/>
    </row>
    <row r="119" spans="1:23" s="72" customFormat="1" ht="15.75" customHeight="1">
      <c r="A119" s="98" t="s">
        <v>1635</v>
      </c>
      <c r="B119" s="133">
        <f>SUM(C119+'表七(2)'!B119)</f>
        <v>0</v>
      </c>
      <c r="C119" s="133">
        <f t="shared" si="12"/>
        <v>0</v>
      </c>
      <c r="D119" s="133">
        <f aca="true" t="shared" si="21" ref="D119:W119">SUM(D120:D121)</f>
        <v>0</v>
      </c>
      <c r="E119" s="133">
        <f t="shared" si="21"/>
        <v>0</v>
      </c>
      <c r="F119" s="133">
        <f t="shared" si="21"/>
        <v>0</v>
      </c>
      <c r="G119" s="133">
        <f t="shared" si="21"/>
        <v>0</v>
      </c>
      <c r="H119" s="133">
        <f t="shared" si="21"/>
        <v>0</v>
      </c>
      <c r="I119" s="133">
        <f t="shared" si="21"/>
        <v>0</v>
      </c>
      <c r="J119" s="133">
        <f t="shared" si="21"/>
        <v>0</v>
      </c>
      <c r="K119" s="133">
        <f t="shared" si="21"/>
        <v>0</v>
      </c>
      <c r="L119" s="133">
        <f t="shared" si="21"/>
        <v>0</v>
      </c>
      <c r="M119" s="133">
        <f t="shared" si="21"/>
        <v>0</v>
      </c>
      <c r="N119" s="133">
        <f t="shared" si="21"/>
        <v>0</v>
      </c>
      <c r="O119" s="133">
        <f t="shared" si="21"/>
        <v>0</v>
      </c>
      <c r="P119" s="133">
        <f t="shared" si="21"/>
        <v>0</v>
      </c>
      <c r="Q119" s="133">
        <f t="shared" si="21"/>
        <v>0</v>
      </c>
      <c r="R119" s="133">
        <f t="shared" si="21"/>
        <v>0</v>
      </c>
      <c r="S119" s="133">
        <f t="shared" si="21"/>
        <v>0</v>
      </c>
      <c r="T119" s="133">
        <f t="shared" si="21"/>
        <v>0</v>
      </c>
      <c r="U119" s="133">
        <f t="shared" si="21"/>
        <v>0</v>
      </c>
      <c r="V119" s="133">
        <f t="shared" si="21"/>
        <v>0</v>
      </c>
      <c r="W119" s="133">
        <f t="shared" si="21"/>
        <v>0</v>
      </c>
    </row>
    <row r="120" spans="1:23" s="72" customFormat="1" ht="15.75" customHeight="1">
      <c r="A120" s="98" t="s">
        <v>1636</v>
      </c>
      <c r="B120" s="133">
        <f>SUM(C120+'表七(2)'!B120)</f>
        <v>0</v>
      </c>
      <c r="C120" s="133">
        <f t="shared" si="12"/>
        <v>0</v>
      </c>
      <c r="D120" s="170"/>
      <c r="E120" s="170"/>
      <c r="F120" s="170"/>
      <c r="G120" s="170"/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70"/>
      <c r="U120" s="170"/>
      <c r="V120" s="170"/>
      <c r="W120" s="170"/>
    </row>
    <row r="121" spans="1:23" s="72" customFormat="1" ht="15.75" customHeight="1">
      <c r="A121" s="98" t="s">
        <v>1637</v>
      </c>
      <c r="B121" s="133">
        <f>SUM(C121+'表七(2)'!B121)</f>
        <v>0</v>
      </c>
      <c r="C121" s="133">
        <f t="shared" si="12"/>
        <v>0</v>
      </c>
      <c r="D121" s="133">
        <f aca="true" t="shared" si="22" ref="D121:W121">SUM(D122:D127)</f>
        <v>0</v>
      </c>
      <c r="E121" s="133">
        <f t="shared" si="22"/>
        <v>0</v>
      </c>
      <c r="F121" s="133">
        <f t="shared" si="22"/>
        <v>0</v>
      </c>
      <c r="G121" s="133">
        <f t="shared" si="22"/>
        <v>0</v>
      </c>
      <c r="H121" s="133">
        <f t="shared" si="22"/>
        <v>0</v>
      </c>
      <c r="I121" s="133">
        <f t="shared" si="22"/>
        <v>0</v>
      </c>
      <c r="J121" s="133">
        <f t="shared" si="22"/>
        <v>0</v>
      </c>
      <c r="K121" s="133">
        <f t="shared" si="22"/>
        <v>0</v>
      </c>
      <c r="L121" s="133">
        <f t="shared" si="22"/>
        <v>0</v>
      </c>
      <c r="M121" s="133">
        <f t="shared" si="22"/>
        <v>0</v>
      </c>
      <c r="N121" s="133">
        <f t="shared" si="22"/>
        <v>0</v>
      </c>
      <c r="O121" s="133">
        <f t="shared" si="22"/>
        <v>0</v>
      </c>
      <c r="P121" s="133">
        <f t="shared" si="22"/>
        <v>0</v>
      </c>
      <c r="Q121" s="133">
        <f t="shared" si="22"/>
        <v>0</v>
      </c>
      <c r="R121" s="133">
        <f t="shared" si="22"/>
        <v>0</v>
      </c>
      <c r="S121" s="133">
        <f t="shared" si="22"/>
        <v>0</v>
      </c>
      <c r="T121" s="133">
        <f t="shared" si="22"/>
        <v>0</v>
      </c>
      <c r="U121" s="133">
        <f t="shared" si="22"/>
        <v>0</v>
      </c>
      <c r="V121" s="133">
        <f t="shared" si="22"/>
        <v>0</v>
      </c>
      <c r="W121" s="133">
        <f t="shared" si="22"/>
        <v>0</v>
      </c>
    </row>
    <row r="122" spans="1:23" s="72" customFormat="1" ht="15.75" customHeight="1">
      <c r="A122" s="98" t="s">
        <v>1638</v>
      </c>
      <c r="B122" s="133">
        <f>SUM(C122+'表七(2)'!B122)</f>
        <v>0</v>
      </c>
      <c r="C122" s="133">
        <f t="shared" si="12"/>
        <v>0</v>
      </c>
      <c r="D122" s="170"/>
      <c r="E122" s="170"/>
      <c r="F122" s="170"/>
      <c r="G122" s="170"/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70"/>
      <c r="U122" s="170"/>
      <c r="V122" s="170"/>
      <c r="W122" s="170"/>
    </row>
    <row r="123" spans="1:23" s="72" customFormat="1" ht="15.75" customHeight="1">
      <c r="A123" s="98" t="s">
        <v>1639</v>
      </c>
      <c r="B123" s="133">
        <f>SUM(C123+'表七(2)'!B123)</f>
        <v>0</v>
      </c>
      <c r="C123" s="133">
        <f t="shared" si="12"/>
        <v>0</v>
      </c>
      <c r="D123" s="170"/>
      <c r="E123" s="170"/>
      <c r="F123" s="170"/>
      <c r="G123" s="170"/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70"/>
      <c r="U123" s="170"/>
      <c r="V123" s="170"/>
      <c r="W123" s="170"/>
    </row>
    <row r="124" spans="1:23" s="72" customFormat="1" ht="15.75" customHeight="1">
      <c r="A124" s="98" t="s">
        <v>1640</v>
      </c>
      <c r="B124" s="133">
        <f>SUM(C124+'表七(2)'!B124)</f>
        <v>0</v>
      </c>
      <c r="C124" s="133">
        <f t="shared" si="12"/>
        <v>0</v>
      </c>
      <c r="D124" s="170"/>
      <c r="E124" s="170"/>
      <c r="F124" s="170"/>
      <c r="G124" s="170"/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70"/>
      <c r="U124" s="170"/>
      <c r="V124" s="170"/>
      <c r="W124" s="170"/>
    </row>
    <row r="125" spans="1:23" s="72" customFormat="1" ht="15.75" customHeight="1">
      <c r="A125" s="98" t="s">
        <v>1641</v>
      </c>
      <c r="B125" s="133">
        <f>SUM(C125+'表七(2)'!B125)</f>
        <v>0</v>
      </c>
      <c r="C125" s="133">
        <f t="shared" si="12"/>
        <v>0</v>
      </c>
      <c r="D125" s="170"/>
      <c r="E125" s="170"/>
      <c r="F125" s="170"/>
      <c r="G125" s="170"/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70"/>
      <c r="U125" s="170"/>
      <c r="V125" s="170"/>
      <c r="W125" s="170"/>
    </row>
    <row r="126" spans="1:23" s="72" customFormat="1" ht="15.75" customHeight="1">
      <c r="A126" s="98" t="s">
        <v>1642</v>
      </c>
      <c r="B126" s="133">
        <f>SUM(C126+'表七(2)'!B126)</f>
        <v>0</v>
      </c>
      <c r="C126" s="133">
        <f t="shared" si="12"/>
        <v>0</v>
      </c>
      <c r="D126" s="170"/>
      <c r="E126" s="170"/>
      <c r="F126" s="170"/>
      <c r="G126" s="170"/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70"/>
      <c r="U126" s="170"/>
      <c r="V126" s="170"/>
      <c r="W126" s="170"/>
    </row>
    <row r="127" spans="1:23" s="72" customFormat="1" ht="15.75" customHeight="1">
      <c r="A127" s="98" t="s">
        <v>1643</v>
      </c>
      <c r="B127" s="133">
        <f>SUM(C127+'表七(2)'!B127)</f>
        <v>0</v>
      </c>
      <c r="C127" s="133">
        <f t="shared" si="12"/>
        <v>0</v>
      </c>
      <c r="D127" s="170"/>
      <c r="E127" s="170"/>
      <c r="F127" s="170"/>
      <c r="G127" s="170"/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70"/>
      <c r="U127" s="170"/>
      <c r="V127" s="170"/>
      <c r="W127" s="170"/>
    </row>
    <row r="128" spans="1:23" s="72" customFormat="1" ht="15.75" customHeight="1">
      <c r="A128" s="98" t="s">
        <v>1644</v>
      </c>
      <c r="B128" s="133">
        <f>SUM(C128+'表七(2)'!B128)</f>
        <v>0</v>
      </c>
      <c r="C128" s="133">
        <f t="shared" si="12"/>
        <v>0</v>
      </c>
      <c r="D128" s="133">
        <f aca="true" t="shared" si="23" ref="D128:W128">SUM(D129:D130)</f>
        <v>0</v>
      </c>
      <c r="E128" s="133">
        <f t="shared" si="23"/>
        <v>0</v>
      </c>
      <c r="F128" s="133">
        <f t="shared" si="23"/>
        <v>0</v>
      </c>
      <c r="G128" s="133">
        <f t="shared" si="23"/>
        <v>0</v>
      </c>
      <c r="H128" s="133">
        <f t="shared" si="23"/>
        <v>0</v>
      </c>
      <c r="I128" s="133">
        <f t="shared" si="23"/>
        <v>0</v>
      </c>
      <c r="J128" s="133">
        <f t="shared" si="23"/>
        <v>0</v>
      </c>
      <c r="K128" s="133">
        <f t="shared" si="23"/>
        <v>0</v>
      </c>
      <c r="L128" s="133">
        <f t="shared" si="23"/>
        <v>0</v>
      </c>
      <c r="M128" s="133">
        <f t="shared" si="23"/>
        <v>0</v>
      </c>
      <c r="N128" s="133">
        <f t="shared" si="23"/>
        <v>0</v>
      </c>
      <c r="O128" s="133">
        <f t="shared" si="23"/>
        <v>0</v>
      </c>
      <c r="P128" s="133">
        <f t="shared" si="23"/>
        <v>0</v>
      </c>
      <c r="Q128" s="133">
        <f t="shared" si="23"/>
        <v>0</v>
      </c>
      <c r="R128" s="133">
        <f t="shared" si="23"/>
        <v>0</v>
      </c>
      <c r="S128" s="133">
        <f t="shared" si="23"/>
        <v>0</v>
      </c>
      <c r="T128" s="133">
        <f t="shared" si="23"/>
        <v>0</v>
      </c>
      <c r="U128" s="133">
        <f t="shared" si="23"/>
        <v>0</v>
      </c>
      <c r="V128" s="133">
        <f t="shared" si="23"/>
        <v>0</v>
      </c>
      <c r="W128" s="133">
        <f t="shared" si="23"/>
        <v>0</v>
      </c>
    </row>
    <row r="129" spans="1:23" s="72" customFormat="1" ht="15.75" customHeight="1">
      <c r="A129" s="26" t="s">
        <v>1645</v>
      </c>
      <c r="B129" s="133">
        <f>SUM(C129+'表七(2)'!B129)</f>
        <v>0</v>
      </c>
      <c r="C129" s="133">
        <f t="shared" si="12"/>
        <v>0</v>
      </c>
      <c r="D129" s="170"/>
      <c r="E129" s="170"/>
      <c r="F129" s="170"/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70"/>
      <c r="U129" s="170"/>
      <c r="V129" s="170"/>
      <c r="W129" s="170"/>
    </row>
    <row r="130" spans="1:23" s="72" customFormat="1" ht="15.75" customHeight="1">
      <c r="A130" s="26" t="s">
        <v>1646</v>
      </c>
      <c r="B130" s="133">
        <f>SUM(C130+'表七(2)'!B130)</f>
        <v>0</v>
      </c>
      <c r="C130" s="133">
        <f t="shared" si="12"/>
        <v>0</v>
      </c>
      <c r="D130" s="133">
        <f aca="true" t="shared" si="24" ref="D130:W130">SUM(D131:D135)</f>
        <v>0</v>
      </c>
      <c r="E130" s="133">
        <f t="shared" si="24"/>
        <v>0</v>
      </c>
      <c r="F130" s="133">
        <f t="shared" si="24"/>
        <v>0</v>
      </c>
      <c r="G130" s="133">
        <f t="shared" si="24"/>
        <v>0</v>
      </c>
      <c r="H130" s="133">
        <f t="shared" si="24"/>
        <v>0</v>
      </c>
      <c r="I130" s="133">
        <f t="shared" si="24"/>
        <v>0</v>
      </c>
      <c r="J130" s="133">
        <f t="shared" si="24"/>
        <v>0</v>
      </c>
      <c r="K130" s="133">
        <f t="shared" si="24"/>
        <v>0</v>
      </c>
      <c r="L130" s="133">
        <f t="shared" si="24"/>
        <v>0</v>
      </c>
      <c r="M130" s="133">
        <f t="shared" si="24"/>
        <v>0</v>
      </c>
      <c r="N130" s="133">
        <f t="shared" si="24"/>
        <v>0</v>
      </c>
      <c r="O130" s="133">
        <f t="shared" si="24"/>
        <v>0</v>
      </c>
      <c r="P130" s="133">
        <f t="shared" si="24"/>
        <v>0</v>
      </c>
      <c r="Q130" s="133">
        <f t="shared" si="24"/>
        <v>0</v>
      </c>
      <c r="R130" s="133">
        <f t="shared" si="24"/>
        <v>0</v>
      </c>
      <c r="S130" s="133">
        <f t="shared" si="24"/>
        <v>0</v>
      </c>
      <c r="T130" s="133">
        <f t="shared" si="24"/>
        <v>0</v>
      </c>
      <c r="U130" s="133">
        <f t="shared" si="24"/>
        <v>0</v>
      </c>
      <c r="V130" s="133">
        <f t="shared" si="24"/>
        <v>0</v>
      </c>
      <c r="W130" s="133">
        <f t="shared" si="24"/>
        <v>0</v>
      </c>
    </row>
    <row r="131" spans="1:23" s="72" customFormat="1" ht="15.75" customHeight="1">
      <c r="A131" s="28" t="s">
        <v>1647</v>
      </c>
      <c r="B131" s="133">
        <f>SUM(C131+'表七(2)'!B131)</f>
        <v>0</v>
      </c>
      <c r="C131" s="133">
        <f t="shared" si="12"/>
        <v>0</v>
      </c>
      <c r="D131" s="170"/>
      <c r="E131" s="170"/>
      <c r="F131" s="170"/>
      <c r="G131" s="170"/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70"/>
      <c r="U131" s="170"/>
      <c r="V131" s="170"/>
      <c r="W131" s="170"/>
    </row>
    <row r="132" spans="1:23" s="72" customFormat="1" ht="15.75" customHeight="1">
      <c r="A132" s="28" t="s">
        <v>1648</v>
      </c>
      <c r="B132" s="133">
        <f>SUM(C132+'表七(2)'!B132)</f>
        <v>0</v>
      </c>
      <c r="C132" s="133">
        <f t="shared" si="12"/>
        <v>0</v>
      </c>
      <c r="D132" s="170"/>
      <c r="E132" s="170"/>
      <c r="F132" s="170"/>
      <c r="G132" s="170"/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70"/>
      <c r="U132" s="170"/>
      <c r="V132" s="170"/>
      <c r="W132" s="170"/>
    </row>
    <row r="133" spans="1:23" s="72" customFormat="1" ht="15.75" customHeight="1">
      <c r="A133" s="28" t="s">
        <v>1649</v>
      </c>
      <c r="B133" s="133">
        <f>SUM(C133+'表七(2)'!B133)</f>
        <v>0</v>
      </c>
      <c r="C133" s="133">
        <f t="shared" si="12"/>
        <v>0</v>
      </c>
      <c r="D133" s="170"/>
      <c r="E133" s="170"/>
      <c r="F133" s="170"/>
      <c r="G133" s="170"/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70"/>
      <c r="U133" s="170"/>
      <c r="V133" s="170"/>
      <c r="W133" s="170"/>
    </row>
    <row r="134" spans="1:23" s="72" customFormat="1" ht="15.75" customHeight="1">
      <c r="A134" s="26" t="s">
        <v>1650</v>
      </c>
      <c r="B134" s="133">
        <f>SUM(C134+'表七(2)'!B134)</f>
        <v>0</v>
      </c>
      <c r="C134" s="133">
        <f t="shared" si="12"/>
        <v>0</v>
      </c>
      <c r="D134" s="170"/>
      <c r="E134" s="170"/>
      <c r="F134" s="170"/>
      <c r="G134" s="170"/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70"/>
      <c r="U134" s="170"/>
      <c r="V134" s="170"/>
      <c r="W134" s="170"/>
    </row>
    <row r="135" spans="1:23" s="72" customFormat="1" ht="15.75" customHeight="1">
      <c r="A135" s="28" t="s">
        <v>1651</v>
      </c>
      <c r="B135" s="133">
        <f>SUM(C135+'表七(2)'!B135)</f>
        <v>0</v>
      </c>
      <c r="C135" s="133">
        <f t="shared" si="12"/>
        <v>0</v>
      </c>
      <c r="D135" s="170"/>
      <c r="E135" s="170"/>
      <c r="F135" s="170"/>
      <c r="G135" s="170"/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70"/>
      <c r="U135" s="170"/>
      <c r="V135" s="170"/>
      <c r="W135" s="170"/>
    </row>
    <row r="136" spans="1:23" s="72" customFormat="1" ht="15.75" customHeight="1">
      <c r="A136" s="101" t="s">
        <v>1652</v>
      </c>
      <c r="B136" s="133">
        <f>SUM(C136+'表七(2)'!B136)</f>
        <v>0</v>
      </c>
      <c r="C136" s="133">
        <f aca="true" t="shared" si="25" ref="C136:C199">SUM(D136:W136)</f>
        <v>0</v>
      </c>
      <c r="D136" s="133">
        <f aca="true" t="shared" si="26" ref="D136:W136">SUM(D137:D138)</f>
        <v>0</v>
      </c>
      <c r="E136" s="133">
        <f t="shared" si="26"/>
        <v>0</v>
      </c>
      <c r="F136" s="133">
        <f t="shared" si="26"/>
        <v>0</v>
      </c>
      <c r="G136" s="133">
        <f t="shared" si="26"/>
        <v>0</v>
      </c>
      <c r="H136" s="133">
        <f t="shared" si="26"/>
        <v>0</v>
      </c>
      <c r="I136" s="133">
        <f t="shared" si="26"/>
        <v>0</v>
      </c>
      <c r="J136" s="133">
        <f t="shared" si="26"/>
        <v>0</v>
      </c>
      <c r="K136" s="133">
        <f t="shared" si="26"/>
        <v>0</v>
      </c>
      <c r="L136" s="133">
        <f t="shared" si="26"/>
        <v>0</v>
      </c>
      <c r="M136" s="133">
        <f t="shared" si="26"/>
        <v>0</v>
      </c>
      <c r="N136" s="133">
        <f t="shared" si="26"/>
        <v>0</v>
      </c>
      <c r="O136" s="133">
        <f t="shared" si="26"/>
        <v>0</v>
      </c>
      <c r="P136" s="133">
        <f t="shared" si="26"/>
        <v>0</v>
      </c>
      <c r="Q136" s="133">
        <f t="shared" si="26"/>
        <v>0</v>
      </c>
      <c r="R136" s="133">
        <f t="shared" si="26"/>
        <v>0</v>
      </c>
      <c r="S136" s="133">
        <f t="shared" si="26"/>
        <v>0</v>
      </c>
      <c r="T136" s="133">
        <f t="shared" si="26"/>
        <v>0</v>
      </c>
      <c r="U136" s="133">
        <f t="shared" si="26"/>
        <v>0</v>
      </c>
      <c r="V136" s="133">
        <f t="shared" si="26"/>
        <v>0</v>
      </c>
      <c r="W136" s="133">
        <f t="shared" si="26"/>
        <v>0</v>
      </c>
    </row>
    <row r="137" spans="1:23" s="72" customFormat="1" ht="15.75" customHeight="1">
      <c r="A137" s="98" t="s">
        <v>1653</v>
      </c>
      <c r="B137" s="133">
        <f>SUM(C137+'表七(2)'!B137)</f>
        <v>0</v>
      </c>
      <c r="C137" s="133">
        <f t="shared" si="25"/>
        <v>0</v>
      </c>
      <c r="D137" s="170"/>
      <c r="E137" s="170"/>
      <c r="F137" s="170"/>
      <c r="G137" s="170"/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70"/>
      <c r="U137" s="170"/>
      <c r="V137" s="170"/>
      <c r="W137" s="170"/>
    </row>
    <row r="138" spans="1:23" s="72" customFormat="1" ht="15.75" customHeight="1">
      <c r="A138" s="98" t="s">
        <v>1654</v>
      </c>
      <c r="B138" s="133">
        <f>SUM(C138+'表七(2)'!B138)</f>
        <v>0</v>
      </c>
      <c r="C138" s="133">
        <f t="shared" si="25"/>
        <v>0</v>
      </c>
      <c r="D138" s="133">
        <f aca="true" t="shared" si="27" ref="D138:W138">SUM(D139:D144)</f>
        <v>0</v>
      </c>
      <c r="E138" s="133">
        <f t="shared" si="27"/>
        <v>0</v>
      </c>
      <c r="F138" s="133">
        <f t="shared" si="27"/>
        <v>0</v>
      </c>
      <c r="G138" s="133">
        <f t="shared" si="27"/>
        <v>0</v>
      </c>
      <c r="H138" s="133">
        <f t="shared" si="27"/>
        <v>0</v>
      </c>
      <c r="I138" s="133">
        <f t="shared" si="27"/>
        <v>0</v>
      </c>
      <c r="J138" s="133">
        <f t="shared" si="27"/>
        <v>0</v>
      </c>
      <c r="K138" s="133">
        <f t="shared" si="27"/>
        <v>0</v>
      </c>
      <c r="L138" s="133">
        <f t="shared" si="27"/>
        <v>0</v>
      </c>
      <c r="M138" s="133">
        <f t="shared" si="27"/>
        <v>0</v>
      </c>
      <c r="N138" s="133">
        <f t="shared" si="27"/>
        <v>0</v>
      </c>
      <c r="O138" s="133">
        <f t="shared" si="27"/>
        <v>0</v>
      </c>
      <c r="P138" s="133">
        <f t="shared" si="27"/>
        <v>0</v>
      </c>
      <c r="Q138" s="133">
        <f t="shared" si="27"/>
        <v>0</v>
      </c>
      <c r="R138" s="133">
        <f t="shared" si="27"/>
        <v>0</v>
      </c>
      <c r="S138" s="133">
        <f t="shared" si="27"/>
        <v>0</v>
      </c>
      <c r="T138" s="133">
        <f t="shared" si="27"/>
        <v>0</v>
      </c>
      <c r="U138" s="133">
        <f t="shared" si="27"/>
        <v>0</v>
      </c>
      <c r="V138" s="133">
        <f t="shared" si="27"/>
        <v>0</v>
      </c>
      <c r="W138" s="133">
        <f t="shared" si="27"/>
        <v>0</v>
      </c>
    </row>
    <row r="139" spans="1:23" s="72" customFormat="1" ht="15.75" customHeight="1">
      <c r="A139" s="98" t="s">
        <v>1655</v>
      </c>
      <c r="B139" s="133">
        <f>SUM(C139+'表七(2)'!B139)</f>
        <v>0</v>
      </c>
      <c r="C139" s="133">
        <f t="shared" si="25"/>
        <v>0</v>
      </c>
      <c r="D139" s="170"/>
      <c r="E139" s="170"/>
      <c r="F139" s="170"/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70"/>
      <c r="U139" s="170"/>
      <c r="V139" s="170"/>
      <c r="W139" s="170"/>
    </row>
    <row r="140" spans="1:23" s="72" customFormat="1" ht="15.75" customHeight="1">
      <c r="A140" s="98" t="s">
        <v>1656</v>
      </c>
      <c r="B140" s="133">
        <f>SUM(C140+'表七(2)'!B140)</f>
        <v>0</v>
      </c>
      <c r="C140" s="133">
        <f t="shared" si="25"/>
        <v>0</v>
      </c>
      <c r="D140" s="170"/>
      <c r="E140" s="170"/>
      <c r="F140" s="170"/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70"/>
      <c r="U140" s="170"/>
      <c r="V140" s="170"/>
      <c r="W140" s="170"/>
    </row>
    <row r="141" spans="1:23" s="72" customFormat="1" ht="15.75" customHeight="1">
      <c r="A141" s="98" t="s">
        <v>1657</v>
      </c>
      <c r="B141" s="133">
        <f>SUM(C141+'表七(2)'!B141)</f>
        <v>0</v>
      </c>
      <c r="C141" s="133">
        <f t="shared" si="25"/>
        <v>0</v>
      </c>
      <c r="D141" s="170"/>
      <c r="E141" s="170"/>
      <c r="F141" s="170"/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70"/>
      <c r="U141" s="170"/>
      <c r="V141" s="170"/>
      <c r="W141" s="170"/>
    </row>
    <row r="142" spans="1:23" s="72" customFormat="1" ht="15.75" customHeight="1">
      <c r="A142" s="98" t="s">
        <v>1658</v>
      </c>
      <c r="B142" s="133">
        <f>SUM(C142+'表七(2)'!B142)</f>
        <v>0</v>
      </c>
      <c r="C142" s="133">
        <f t="shared" si="25"/>
        <v>0</v>
      </c>
      <c r="D142" s="170"/>
      <c r="E142" s="170"/>
      <c r="F142" s="170"/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70"/>
      <c r="U142" s="170"/>
      <c r="V142" s="170"/>
      <c r="W142" s="170"/>
    </row>
    <row r="143" spans="1:23" s="72" customFormat="1" ht="15.75" customHeight="1">
      <c r="A143" s="98" t="s">
        <v>1659</v>
      </c>
      <c r="B143" s="133">
        <f>SUM(C143+'表七(2)'!B143)</f>
        <v>0</v>
      </c>
      <c r="C143" s="133">
        <f t="shared" si="25"/>
        <v>0</v>
      </c>
      <c r="D143" s="170"/>
      <c r="E143" s="170"/>
      <c r="F143" s="170"/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70"/>
      <c r="U143" s="170"/>
      <c r="V143" s="170"/>
      <c r="W143" s="170"/>
    </row>
    <row r="144" spans="1:23" s="72" customFormat="1" ht="15.75" customHeight="1">
      <c r="A144" s="98" t="s">
        <v>1660</v>
      </c>
      <c r="B144" s="133">
        <f>SUM(C144+'表七(2)'!B144)</f>
        <v>0</v>
      </c>
      <c r="C144" s="133">
        <f t="shared" si="25"/>
        <v>0</v>
      </c>
      <c r="D144" s="170"/>
      <c r="E144" s="170"/>
      <c r="F144" s="170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70"/>
      <c r="U144" s="170"/>
      <c r="V144" s="170"/>
      <c r="W144" s="170"/>
    </row>
    <row r="145" spans="1:23" s="72" customFormat="1" ht="15.75" customHeight="1">
      <c r="A145" s="98" t="s">
        <v>1661</v>
      </c>
      <c r="B145" s="133">
        <f>SUM(C145+'表七(2)'!B145)</f>
        <v>0</v>
      </c>
      <c r="C145" s="133">
        <f t="shared" si="25"/>
        <v>0</v>
      </c>
      <c r="D145" s="133">
        <f aca="true" t="shared" si="28" ref="D145:W145">SUM(D146:D147)</f>
        <v>0</v>
      </c>
      <c r="E145" s="133">
        <f t="shared" si="28"/>
        <v>0</v>
      </c>
      <c r="F145" s="133">
        <f t="shared" si="28"/>
        <v>0</v>
      </c>
      <c r="G145" s="133">
        <f t="shared" si="28"/>
        <v>0</v>
      </c>
      <c r="H145" s="133">
        <f t="shared" si="28"/>
        <v>0</v>
      </c>
      <c r="I145" s="133">
        <f t="shared" si="28"/>
        <v>0</v>
      </c>
      <c r="J145" s="133">
        <f t="shared" si="28"/>
        <v>0</v>
      </c>
      <c r="K145" s="133">
        <f t="shared" si="28"/>
        <v>0</v>
      </c>
      <c r="L145" s="133">
        <f t="shared" si="28"/>
        <v>0</v>
      </c>
      <c r="M145" s="133">
        <f t="shared" si="28"/>
        <v>0</v>
      </c>
      <c r="N145" s="133">
        <f t="shared" si="28"/>
        <v>0</v>
      </c>
      <c r="O145" s="133">
        <f t="shared" si="28"/>
        <v>0</v>
      </c>
      <c r="P145" s="133">
        <f t="shared" si="28"/>
        <v>0</v>
      </c>
      <c r="Q145" s="133">
        <f t="shared" si="28"/>
        <v>0</v>
      </c>
      <c r="R145" s="133">
        <f t="shared" si="28"/>
        <v>0</v>
      </c>
      <c r="S145" s="133">
        <f t="shared" si="28"/>
        <v>0</v>
      </c>
      <c r="T145" s="133">
        <f t="shared" si="28"/>
        <v>0</v>
      </c>
      <c r="U145" s="133">
        <f t="shared" si="28"/>
        <v>0</v>
      </c>
      <c r="V145" s="133">
        <f t="shared" si="28"/>
        <v>0</v>
      </c>
      <c r="W145" s="133">
        <f t="shared" si="28"/>
        <v>0</v>
      </c>
    </row>
    <row r="146" spans="1:23" s="72" customFormat="1" ht="15.75" customHeight="1">
      <c r="A146" s="98" t="s">
        <v>1662</v>
      </c>
      <c r="B146" s="133">
        <f>SUM(C146+'表七(2)'!B146)</f>
        <v>0</v>
      </c>
      <c r="C146" s="133">
        <f t="shared" si="25"/>
        <v>0</v>
      </c>
      <c r="D146" s="170"/>
      <c r="E146" s="170"/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70"/>
      <c r="U146" s="170"/>
      <c r="V146" s="170"/>
      <c r="W146" s="170"/>
    </row>
    <row r="147" spans="1:23" s="72" customFormat="1" ht="15.75" customHeight="1">
      <c r="A147" s="98" t="s">
        <v>1663</v>
      </c>
      <c r="B147" s="133">
        <f>SUM(C147+'表七(2)'!B147)</f>
        <v>0</v>
      </c>
      <c r="C147" s="133">
        <f t="shared" si="25"/>
        <v>0</v>
      </c>
      <c r="D147" s="133">
        <f aca="true" t="shared" si="29" ref="D147:W147">SUM(D148:D159)</f>
        <v>0</v>
      </c>
      <c r="E147" s="133">
        <f t="shared" si="29"/>
        <v>0</v>
      </c>
      <c r="F147" s="133">
        <f t="shared" si="29"/>
        <v>0</v>
      </c>
      <c r="G147" s="133">
        <f t="shared" si="29"/>
        <v>0</v>
      </c>
      <c r="H147" s="133">
        <f t="shared" si="29"/>
        <v>0</v>
      </c>
      <c r="I147" s="133">
        <f t="shared" si="29"/>
        <v>0</v>
      </c>
      <c r="J147" s="133">
        <f t="shared" si="29"/>
        <v>0</v>
      </c>
      <c r="K147" s="133">
        <f t="shared" si="29"/>
        <v>0</v>
      </c>
      <c r="L147" s="133">
        <f t="shared" si="29"/>
        <v>0</v>
      </c>
      <c r="M147" s="133">
        <f t="shared" si="29"/>
        <v>0</v>
      </c>
      <c r="N147" s="133">
        <f t="shared" si="29"/>
        <v>0</v>
      </c>
      <c r="O147" s="133">
        <f t="shared" si="29"/>
        <v>0</v>
      </c>
      <c r="P147" s="133">
        <f t="shared" si="29"/>
        <v>0</v>
      </c>
      <c r="Q147" s="133">
        <f t="shared" si="29"/>
        <v>0</v>
      </c>
      <c r="R147" s="133">
        <f t="shared" si="29"/>
        <v>0</v>
      </c>
      <c r="S147" s="133">
        <f t="shared" si="29"/>
        <v>0</v>
      </c>
      <c r="T147" s="133">
        <f t="shared" si="29"/>
        <v>0</v>
      </c>
      <c r="U147" s="133">
        <f t="shared" si="29"/>
        <v>0</v>
      </c>
      <c r="V147" s="133">
        <f t="shared" si="29"/>
        <v>0</v>
      </c>
      <c r="W147" s="133">
        <f t="shared" si="29"/>
        <v>0</v>
      </c>
    </row>
    <row r="148" spans="1:23" s="72" customFormat="1" ht="15.75" customHeight="1">
      <c r="A148" s="102" t="s">
        <v>1664</v>
      </c>
      <c r="B148" s="133">
        <f>SUM(C148+'表七(2)'!B148)</f>
        <v>0</v>
      </c>
      <c r="C148" s="133">
        <f t="shared" si="25"/>
        <v>0</v>
      </c>
      <c r="D148" s="170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70"/>
      <c r="U148" s="170"/>
      <c r="V148" s="170"/>
      <c r="W148" s="170"/>
    </row>
    <row r="149" spans="1:23" s="72" customFormat="1" ht="15.75" customHeight="1">
      <c r="A149" s="98" t="s">
        <v>1665</v>
      </c>
      <c r="B149" s="133">
        <f>SUM(C149+'表七(2)'!B149)</f>
        <v>0</v>
      </c>
      <c r="C149" s="133">
        <f t="shared" si="25"/>
        <v>0</v>
      </c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70"/>
      <c r="U149" s="170"/>
      <c r="V149" s="170"/>
      <c r="W149" s="170"/>
    </row>
    <row r="150" spans="1:23" s="72" customFormat="1" ht="15.75" customHeight="1">
      <c r="A150" s="98" t="s">
        <v>1666</v>
      </c>
      <c r="B150" s="133">
        <f>SUM(C150+'表七(2)'!B150)</f>
        <v>0</v>
      </c>
      <c r="C150" s="133">
        <f t="shared" si="25"/>
        <v>0</v>
      </c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70"/>
      <c r="U150" s="170"/>
      <c r="V150" s="170"/>
      <c r="W150" s="170"/>
    </row>
    <row r="151" spans="1:23" s="72" customFormat="1" ht="15.75" customHeight="1">
      <c r="A151" s="98" t="s">
        <v>1667</v>
      </c>
      <c r="B151" s="133">
        <f>SUM(C151+'表七(2)'!B151)</f>
        <v>0</v>
      </c>
      <c r="C151" s="133">
        <f t="shared" si="25"/>
        <v>0</v>
      </c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70"/>
      <c r="U151" s="170"/>
      <c r="V151" s="170"/>
      <c r="W151" s="170"/>
    </row>
    <row r="152" spans="1:23" s="72" customFormat="1" ht="15.75" customHeight="1">
      <c r="A152" s="98" t="s">
        <v>1668</v>
      </c>
      <c r="B152" s="133">
        <f>SUM(C152+'表七(2)'!B152)</f>
        <v>0</v>
      </c>
      <c r="C152" s="133">
        <f t="shared" si="25"/>
        <v>0</v>
      </c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70"/>
      <c r="U152" s="170"/>
      <c r="V152" s="170"/>
      <c r="W152" s="170"/>
    </row>
    <row r="153" spans="1:23" s="72" customFormat="1" ht="15.75" customHeight="1">
      <c r="A153" s="98" t="s">
        <v>1669</v>
      </c>
      <c r="B153" s="133">
        <f>SUM(C153+'表七(2)'!B153)</f>
        <v>0</v>
      </c>
      <c r="C153" s="133">
        <f t="shared" si="25"/>
        <v>0</v>
      </c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70"/>
      <c r="U153" s="170"/>
      <c r="V153" s="170"/>
      <c r="W153" s="170"/>
    </row>
    <row r="154" spans="1:23" s="72" customFormat="1" ht="15.75" customHeight="1">
      <c r="A154" s="98" t="s">
        <v>1670</v>
      </c>
      <c r="B154" s="133">
        <f>SUM(C154+'表七(2)'!B154)</f>
        <v>0</v>
      </c>
      <c r="C154" s="133">
        <f t="shared" si="25"/>
        <v>0</v>
      </c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70"/>
      <c r="U154" s="170"/>
      <c r="V154" s="170"/>
      <c r="W154" s="170"/>
    </row>
    <row r="155" spans="1:23" s="72" customFormat="1" ht="15.75" customHeight="1">
      <c r="A155" s="98" t="s">
        <v>1671</v>
      </c>
      <c r="B155" s="133">
        <f>SUM(C155+'表七(2)'!B155)</f>
        <v>0</v>
      </c>
      <c r="C155" s="133">
        <f t="shared" si="25"/>
        <v>0</v>
      </c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70"/>
      <c r="U155" s="170"/>
      <c r="V155" s="170"/>
      <c r="W155" s="170"/>
    </row>
    <row r="156" spans="1:23" s="72" customFormat="1" ht="15.75" customHeight="1">
      <c r="A156" s="98" t="s">
        <v>1672</v>
      </c>
      <c r="B156" s="133">
        <f>SUM(C156+'表七(2)'!B156)</f>
        <v>0</v>
      </c>
      <c r="C156" s="133">
        <f t="shared" si="25"/>
        <v>0</v>
      </c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70"/>
      <c r="U156" s="170"/>
      <c r="V156" s="170"/>
      <c r="W156" s="170"/>
    </row>
    <row r="157" spans="1:23" s="72" customFormat="1" ht="15.75" customHeight="1">
      <c r="A157" s="98" t="s">
        <v>1673</v>
      </c>
      <c r="B157" s="133">
        <f>SUM(C157+'表七(2)'!B157)</f>
        <v>0</v>
      </c>
      <c r="C157" s="133">
        <f t="shared" si="25"/>
        <v>0</v>
      </c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70"/>
      <c r="U157" s="170"/>
      <c r="V157" s="170"/>
      <c r="W157" s="170"/>
    </row>
    <row r="158" spans="1:23" s="72" customFormat="1" ht="15.75" customHeight="1">
      <c r="A158" s="98" t="s">
        <v>1674</v>
      </c>
      <c r="B158" s="133">
        <f>SUM(C158+'表七(2)'!B158)</f>
        <v>0</v>
      </c>
      <c r="C158" s="133">
        <f t="shared" si="25"/>
        <v>0</v>
      </c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70"/>
      <c r="U158" s="170"/>
      <c r="V158" s="170"/>
      <c r="W158" s="170"/>
    </row>
    <row r="159" spans="1:23" s="72" customFormat="1" ht="15.75" customHeight="1">
      <c r="A159" s="98" t="s">
        <v>1675</v>
      </c>
      <c r="B159" s="133">
        <f>SUM(C159+'表七(2)'!B159)</f>
        <v>0</v>
      </c>
      <c r="C159" s="133">
        <f t="shared" si="25"/>
        <v>0</v>
      </c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70"/>
      <c r="U159" s="170"/>
      <c r="V159" s="170"/>
      <c r="W159" s="170"/>
    </row>
    <row r="160" spans="1:23" s="72" customFormat="1" ht="15.75" customHeight="1">
      <c r="A160" s="101" t="s">
        <v>1676</v>
      </c>
      <c r="B160" s="133">
        <f>SUM(C160+'表七(2)'!B160)</f>
        <v>228437</v>
      </c>
      <c r="C160" s="133">
        <f t="shared" si="25"/>
        <v>185209</v>
      </c>
      <c r="D160" s="133">
        <f aca="true" t="shared" si="30" ref="D160:W160">SUM(D161:D162)</f>
        <v>0</v>
      </c>
      <c r="E160" s="133">
        <f t="shared" si="30"/>
        <v>109842</v>
      </c>
      <c r="F160" s="133">
        <f t="shared" si="30"/>
        <v>0</v>
      </c>
      <c r="G160" s="133">
        <f t="shared" si="30"/>
        <v>5060</v>
      </c>
      <c r="H160" s="133">
        <f t="shared" si="30"/>
        <v>0</v>
      </c>
      <c r="I160" s="133">
        <f t="shared" si="30"/>
        <v>0</v>
      </c>
      <c r="J160" s="133">
        <f t="shared" si="30"/>
        <v>0</v>
      </c>
      <c r="K160" s="133">
        <f t="shared" si="30"/>
        <v>2268</v>
      </c>
      <c r="L160" s="133">
        <f t="shared" si="30"/>
        <v>13557</v>
      </c>
      <c r="M160" s="133">
        <f t="shared" si="30"/>
        <v>13709</v>
      </c>
      <c r="N160" s="133">
        <f t="shared" si="30"/>
        <v>27345</v>
      </c>
      <c r="O160" s="133">
        <f t="shared" si="30"/>
        <v>2722</v>
      </c>
      <c r="P160" s="133">
        <f t="shared" si="30"/>
        <v>3793</v>
      </c>
      <c r="Q160" s="133">
        <f t="shared" si="30"/>
        <v>0</v>
      </c>
      <c r="R160" s="133">
        <f t="shared" si="30"/>
        <v>341</v>
      </c>
      <c r="S160" s="133">
        <f t="shared" si="30"/>
        <v>0</v>
      </c>
      <c r="T160" s="133">
        <f t="shared" si="30"/>
        <v>400</v>
      </c>
      <c r="U160" s="133">
        <f t="shared" si="30"/>
        <v>0</v>
      </c>
      <c r="V160" s="133">
        <f t="shared" si="30"/>
        <v>6172</v>
      </c>
      <c r="W160" s="133">
        <f t="shared" si="30"/>
        <v>0</v>
      </c>
    </row>
    <row r="161" spans="1:23" s="72" customFormat="1" ht="15.75" customHeight="1">
      <c r="A161" s="98" t="s">
        <v>1677</v>
      </c>
      <c r="B161" s="133">
        <f>SUM(C161+'表七(2)'!B161)</f>
        <v>0</v>
      </c>
      <c r="C161" s="133">
        <f t="shared" si="25"/>
        <v>0</v>
      </c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70"/>
      <c r="U161" s="170"/>
      <c r="V161" s="170"/>
      <c r="W161" s="170"/>
    </row>
    <row r="162" spans="1:23" s="72" customFormat="1" ht="15.75" customHeight="1">
      <c r="A162" s="98" t="s">
        <v>1678</v>
      </c>
      <c r="B162" s="133">
        <f>SUM(C162+'表七(2)'!B162)</f>
        <v>228437</v>
      </c>
      <c r="C162" s="133">
        <f t="shared" si="25"/>
        <v>185209</v>
      </c>
      <c r="D162" s="133">
        <f aca="true" t="shared" si="31" ref="D162:W162">SUM(D163:D170)</f>
        <v>0</v>
      </c>
      <c r="E162" s="133">
        <f t="shared" si="31"/>
        <v>109842</v>
      </c>
      <c r="F162" s="133">
        <f t="shared" si="31"/>
        <v>0</v>
      </c>
      <c r="G162" s="133">
        <f t="shared" si="31"/>
        <v>5060</v>
      </c>
      <c r="H162" s="133">
        <f t="shared" si="31"/>
        <v>0</v>
      </c>
      <c r="I162" s="133">
        <f t="shared" si="31"/>
        <v>0</v>
      </c>
      <c r="J162" s="133">
        <f t="shared" si="31"/>
        <v>0</v>
      </c>
      <c r="K162" s="133">
        <f t="shared" si="31"/>
        <v>2268</v>
      </c>
      <c r="L162" s="133">
        <f t="shared" si="31"/>
        <v>13557</v>
      </c>
      <c r="M162" s="133">
        <f t="shared" si="31"/>
        <v>13709</v>
      </c>
      <c r="N162" s="133">
        <f t="shared" si="31"/>
        <v>27345</v>
      </c>
      <c r="O162" s="133">
        <f t="shared" si="31"/>
        <v>2722</v>
      </c>
      <c r="P162" s="133">
        <f t="shared" si="31"/>
        <v>3793</v>
      </c>
      <c r="Q162" s="133">
        <f t="shared" si="31"/>
        <v>0</v>
      </c>
      <c r="R162" s="133">
        <f t="shared" si="31"/>
        <v>341</v>
      </c>
      <c r="S162" s="133">
        <f t="shared" si="31"/>
        <v>0</v>
      </c>
      <c r="T162" s="133">
        <f t="shared" si="31"/>
        <v>400</v>
      </c>
      <c r="U162" s="133">
        <f t="shared" si="31"/>
        <v>0</v>
      </c>
      <c r="V162" s="133">
        <f t="shared" si="31"/>
        <v>6172</v>
      </c>
      <c r="W162" s="133">
        <f t="shared" si="31"/>
        <v>0</v>
      </c>
    </row>
    <row r="163" spans="1:23" s="72" customFormat="1" ht="15.75" customHeight="1">
      <c r="A163" s="98" t="s">
        <v>1679</v>
      </c>
      <c r="B163" s="133">
        <f>SUM(C163+'表七(2)'!B163)</f>
        <v>0</v>
      </c>
      <c r="C163" s="133">
        <f t="shared" si="25"/>
        <v>0</v>
      </c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70"/>
      <c r="U163" s="170"/>
      <c r="V163" s="170"/>
      <c r="W163" s="170"/>
    </row>
    <row r="164" spans="1:23" s="72" customFormat="1" ht="15.75" customHeight="1">
      <c r="A164" s="98" t="s">
        <v>1680</v>
      </c>
      <c r="B164" s="133">
        <f>SUM(C164+'表七(2)'!B164)</f>
        <v>0</v>
      </c>
      <c r="C164" s="133">
        <f t="shared" si="25"/>
        <v>0</v>
      </c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70"/>
      <c r="U164" s="170"/>
      <c r="V164" s="170"/>
      <c r="W164" s="170"/>
    </row>
    <row r="165" spans="1:23" s="72" customFormat="1" ht="15.75" customHeight="1">
      <c r="A165" s="98" t="s">
        <v>1681</v>
      </c>
      <c r="B165" s="133">
        <f>SUM(C165+'表七(2)'!B165)</f>
        <v>0</v>
      </c>
      <c r="C165" s="133">
        <f t="shared" si="25"/>
        <v>0</v>
      </c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70"/>
      <c r="U165" s="170"/>
      <c r="V165" s="170"/>
      <c r="W165" s="170"/>
    </row>
    <row r="166" spans="1:23" s="72" customFormat="1" ht="15.75" customHeight="1">
      <c r="A166" s="98" t="s">
        <v>1682</v>
      </c>
      <c r="B166" s="133">
        <f>SUM(C166+'表七(2)'!B166)</f>
        <v>0</v>
      </c>
      <c r="C166" s="133">
        <f t="shared" si="25"/>
        <v>0</v>
      </c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70"/>
      <c r="U166" s="170"/>
      <c r="V166" s="170"/>
      <c r="W166" s="170"/>
    </row>
    <row r="167" spans="1:23" s="72" customFormat="1" ht="15.75" customHeight="1">
      <c r="A167" s="98" t="s">
        <v>1683</v>
      </c>
      <c r="B167" s="133">
        <f>SUM(C167+'表七(2)'!B167)</f>
        <v>0</v>
      </c>
      <c r="C167" s="133">
        <f t="shared" si="25"/>
        <v>0</v>
      </c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70"/>
      <c r="U167" s="170"/>
      <c r="V167" s="170"/>
      <c r="W167" s="170"/>
    </row>
    <row r="168" spans="1:23" s="72" customFormat="1" ht="15.75" customHeight="1">
      <c r="A168" s="98" t="s">
        <v>1684</v>
      </c>
      <c r="B168" s="133">
        <f>SUM(C168+'表七(2)'!B168)</f>
        <v>0</v>
      </c>
      <c r="C168" s="133">
        <f t="shared" si="25"/>
        <v>0</v>
      </c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70"/>
      <c r="U168" s="170"/>
      <c r="V168" s="170"/>
      <c r="W168" s="170"/>
    </row>
    <row r="169" spans="1:23" s="72" customFormat="1" ht="15.75" customHeight="1">
      <c r="A169" s="98" t="s">
        <v>1685</v>
      </c>
      <c r="B169" s="133">
        <f>SUM(C169+'表七(2)'!B169)</f>
        <v>228437</v>
      </c>
      <c r="C169" s="133">
        <f t="shared" si="25"/>
        <v>185209</v>
      </c>
      <c r="D169" s="170"/>
      <c r="E169" s="170">
        <v>109842</v>
      </c>
      <c r="F169" s="170"/>
      <c r="G169" s="170">
        <v>5060</v>
      </c>
      <c r="H169" s="170"/>
      <c r="I169" s="170"/>
      <c r="J169" s="170"/>
      <c r="K169" s="170">
        <v>2268</v>
      </c>
      <c r="L169" s="170">
        <v>13557</v>
      </c>
      <c r="M169" s="170">
        <v>13709</v>
      </c>
      <c r="N169" s="170">
        <v>27345</v>
      </c>
      <c r="O169" s="170">
        <v>2722</v>
      </c>
      <c r="P169" s="170">
        <v>3793</v>
      </c>
      <c r="Q169" s="170"/>
      <c r="R169" s="170">
        <v>341</v>
      </c>
      <c r="S169" s="170"/>
      <c r="T169" s="170">
        <v>400</v>
      </c>
      <c r="U169" s="170"/>
      <c r="V169" s="170">
        <v>6172</v>
      </c>
      <c r="W169" s="170"/>
    </row>
    <row r="170" spans="1:23" s="72" customFormat="1" ht="15.75" customHeight="1">
      <c r="A170" s="98" t="s">
        <v>1686</v>
      </c>
      <c r="B170" s="133">
        <f>SUM(C170+'表七(2)'!B170)</f>
        <v>0</v>
      </c>
      <c r="C170" s="133">
        <f t="shared" si="25"/>
        <v>0</v>
      </c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70"/>
      <c r="U170" s="170"/>
      <c r="V170" s="170"/>
      <c r="W170" s="170"/>
    </row>
    <row r="171" spans="1:23" s="72" customFormat="1" ht="15.75" customHeight="1">
      <c r="A171" s="98" t="s">
        <v>1687</v>
      </c>
      <c r="B171" s="133">
        <f>SUM(C171+'表七(2)'!B171)</f>
        <v>0</v>
      </c>
      <c r="C171" s="133">
        <f t="shared" si="25"/>
        <v>0</v>
      </c>
      <c r="D171" s="133">
        <f aca="true" t="shared" si="32" ref="D171:W171">SUM(D172:D173)</f>
        <v>0</v>
      </c>
      <c r="E171" s="133">
        <f t="shared" si="32"/>
        <v>0</v>
      </c>
      <c r="F171" s="133">
        <f t="shared" si="32"/>
        <v>0</v>
      </c>
      <c r="G171" s="133">
        <f t="shared" si="32"/>
        <v>0</v>
      </c>
      <c r="H171" s="133">
        <f t="shared" si="32"/>
        <v>0</v>
      </c>
      <c r="I171" s="133">
        <f t="shared" si="32"/>
        <v>0</v>
      </c>
      <c r="J171" s="133">
        <f t="shared" si="32"/>
        <v>0</v>
      </c>
      <c r="K171" s="133">
        <f t="shared" si="32"/>
        <v>0</v>
      </c>
      <c r="L171" s="133">
        <f t="shared" si="32"/>
        <v>0</v>
      </c>
      <c r="M171" s="133">
        <f t="shared" si="32"/>
        <v>0</v>
      </c>
      <c r="N171" s="133">
        <f t="shared" si="32"/>
        <v>0</v>
      </c>
      <c r="O171" s="133">
        <f t="shared" si="32"/>
        <v>0</v>
      </c>
      <c r="P171" s="133">
        <f t="shared" si="32"/>
        <v>0</v>
      </c>
      <c r="Q171" s="133">
        <f t="shared" si="32"/>
        <v>0</v>
      </c>
      <c r="R171" s="133">
        <f t="shared" si="32"/>
        <v>0</v>
      </c>
      <c r="S171" s="133">
        <f t="shared" si="32"/>
        <v>0</v>
      </c>
      <c r="T171" s="133">
        <f t="shared" si="32"/>
        <v>0</v>
      </c>
      <c r="U171" s="133">
        <f t="shared" si="32"/>
        <v>0</v>
      </c>
      <c r="V171" s="133">
        <f t="shared" si="32"/>
        <v>0</v>
      </c>
      <c r="W171" s="133">
        <f t="shared" si="32"/>
        <v>0</v>
      </c>
    </row>
    <row r="172" spans="1:23" s="72" customFormat="1" ht="15.75" customHeight="1">
      <c r="A172" s="98" t="s">
        <v>1688</v>
      </c>
      <c r="B172" s="133">
        <f>SUM(C172+'表七(2)'!B172)</f>
        <v>0</v>
      </c>
      <c r="C172" s="133">
        <f t="shared" si="25"/>
        <v>0</v>
      </c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70"/>
      <c r="U172" s="170"/>
      <c r="V172" s="170"/>
      <c r="W172" s="170"/>
    </row>
    <row r="173" spans="1:23" s="72" customFormat="1" ht="15.75" customHeight="1">
      <c r="A173" s="98" t="s">
        <v>1689</v>
      </c>
      <c r="B173" s="133">
        <f>SUM(C173+'表七(2)'!B173)</f>
        <v>0</v>
      </c>
      <c r="C173" s="133">
        <f t="shared" si="25"/>
        <v>0</v>
      </c>
      <c r="D173" s="133">
        <f aca="true" t="shared" si="33" ref="D173:W173">SUM(D174:D182)</f>
        <v>0</v>
      </c>
      <c r="E173" s="133">
        <f t="shared" si="33"/>
        <v>0</v>
      </c>
      <c r="F173" s="133">
        <f t="shared" si="33"/>
        <v>0</v>
      </c>
      <c r="G173" s="133">
        <f t="shared" si="33"/>
        <v>0</v>
      </c>
      <c r="H173" s="133">
        <f t="shared" si="33"/>
        <v>0</v>
      </c>
      <c r="I173" s="133">
        <f t="shared" si="33"/>
        <v>0</v>
      </c>
      <c r="J173" s="133">
        <f t="shared" si="33"/>
        <v>0</v>
      </c>
      <c r="K173" s="133">
        <f t="shared" si="33"/>
        <v>0</v>
      </c>
      <c r="L173" s="133">
        <f t="shared" si="33"/>
        <v>0</v>
      </c>
      <c r="M173" s="133">
        <f t="shared" si="33"/>
        <v>0</v>
      </c>
      <c r="N173" s="133">
        <f t="shared" si="33"/>
        <v>0</v>
      </c>
      <c r="O173" s="133">
        <f t="shared" si="33"/>
        <v>0</v>
      </c>
      <c r="P173" s="133">
        <f t="shared" si="33"/>
        <v>0</v>
      </c>
      <c r="Q173" s="133">
        <f t="shared" si="33"/>
        <v>0</v>
      </c>
      <c r="R173" s="133">
        <f t="shared" si="33"/>
        <v>0</v>
      </c>
      <c r="S173" s="133">
        <f t="shared" si="33"/>
        <v>0</v>
      </c>
      <c r="T173" s="133">
        <f t="shared" si="33"/>
        <v>0</v>
      </c>
      <c r="U173" s="133">
        <f t="shared" si="33"/>
        <v>0</v>
      </c>
      <c r="V173" s="133">
        <f t="shared" si="33"/>
        <v>0</v>
      </c>
      <c r="W173" s="133">
        <f t="shared" si="33"/>
        <v>0</v>
      </c>
    </row>
    <row r="174" spans="1:23" s="72" customFormat="1" ht="15.75" customHeight="1">
      <c r="A174" s="103" t="s">
        <v>1690</v>
      </c>
      <c r="B174" s="133">
        <f>SUM(C174+'表七(2)'!B174)</f>
        <v>0</v>
      </c>
      <c r="C174" s="133">
        <f t="shared" si="25"/>
        <v>0</v>
      </c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70"/>
      <c r="U174" s="170"/>
      <c r="V174" s="170"/>
      <c r="W174" s="170"/>
    </row>
    <row r="175" spans="1:23" s="72" customFormat="1" ht="15.75" customHeight="1">
      <c r="A175" s="103" t="s">
        <v>1691</v>
      </c>
      <c r="B175" s="133">
        <f>SUM(C175+'表七(2)'!B175)</f>
        <v>0</v>
      </c>
      <c r="C175" s="133">
        <f t="shared" si="25"/>
        <v>0</v>
      </c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70"/>
      <c r="U175" s="170"/>
      <c r="V175" s="170"/>
      <c r="W175" s="170"/>
    </row>
    <row r="176" spans="1:23" s="72" customFormat="1" ht="15.75" customHeight="1">
      <c r="A176" s="103" t="s">
        <v>1692</v>
      </c>
      <c r="B176" s="133">
        <f>SUM(C176+'表七(2)'!B176)</f>
        <v>0</v>
      </c>
      <c r="C176" s="133">
        <f t="shared" si="25"/>
        <v>0</v>
      </c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70"/>
      <c r="U176" s="170"/>
      <c r="V176" s="170"/>
      <c r="W176" s="170"/>
    </row>
    <row r="177" spans="1:23" s="72" customFormat="1" ht="15.75" customHeight="1">
      <c r="A177" s="103" t="s">
        <v>1693</v>
      </c>
      <c r="B177" s="133">
        <f>SUM(C177+'表七(2)'!B177)</f>
        <v>0</v>
      </c>
      <c r="C177" s="133">
        <f t="shared" si="25"/>
        <v>0</v>
      </c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70"/>
      <c r="U177" s="170"/>
      <c r="V177" s="170"/>
      <c r="W177" s="170"/>
    </row>
    <row r="178" spans="1:23" s="72" customFormat="1" ht="15.75" customHeight="1">
      <c r="A178" s="103" t="s">
        <v>1694</v>
      </c>
      <c r="B178" s="133">
        <f>SUM(C178+'表七(2)'!B178)</f>
        <v>0</v>
      </c>
      <c r="C178" s="133">
        <f t="shared" si="25"/>
        <v>0</v>
      </c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70"/>
      <c r="U178" s="170"/>
      <c r="V178" s="170"/>
      <c r="W178" s="170"/>
    </row>
    <row r="179" spans="1:23" s="72" customFormat="1" ht="15.75" customHeight="1">
      <c r="A179" s="103" t="s">
        <v>1695</v>
      </c>
      <c r="B179" s="133">
        <f>SUM(C179+'表七(2)'!B179)</f>
        <v>0</v>
      </c>
      <c r="C179" s="133">
        <f t="shared" si="25"/>
        <v>0</v>
      </c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70"/>
      <c r="U179" s="170"/>
      <c r="V179" s="170"/>
      <c r="W179" s="170"/>
    </row>
    <row r="180" spans="1:23" s="72" customFormat="1" ht="15.75" customHeight="1">
      <c r="A180" s="103" t="s">
        <v>1696</v>
      </c>
      <c r="B180" s="133">
        <f>SUM(C180+'表七(2)'!B180)</f>
        <v>0</v>
      </c>
      <c r="C180" s="133">
        <f t="shared" si="25"/>
        <v>0</v>
      </c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70"/>
      <c r="U180" s="170"/>
      <c r="V180" s="170"/>
      <c r="W180" s="170"/>
    </row>
    <row r="181" spans="1:23" s="72" customFormat="1" ht="15.75" customHeight="1">
      <c r="A181" s="103" t="s">
        <v>1697</v>
      </c>
      <c r="B181" s="133">
        <f>SUM(C181+'表七(2)'!B181)</f>
        <v>0</v>
      </c>
      <c r="C181" s="133">
        <f t="shared" si="25"/>
        <v>0</v>
      </c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70"/>
      <c r="U181" s="170"/>
      <c r="V181" s="170"/>
      <c r="W181" s="170"/>
    </row>
    <row r="182" spans="1:23" s="72" customFormat="1" ht="15.75" customHeight="1">
      <c r="A182" s="103" t="s">
        <v>1698</v>
      </c>
      <c r="B182" s="133">
        <f>SUM(C182+'表七(2)'!B182)</f>
        <v>0</v>
      </c>
      <c r="C182" s="133">
        <f t="shared" si="25"/>
        <v>0</v>
      </c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70"/>
      <c r="U182" s="170"/>
      <c r="V182" s="170"/>
      <c r="W182" s="170"/>
    </row>
    <row r="183" spans="1:23" s="72" customFormat="1" ht="15.75" customHeight="1">
      <c r="A183" s="98" t="s">
        <v>1699</v>
      </c>
      <c r="B183" s="133">
        <f>SUM(C183+'表七(2)'!B183)</f>
        <v>0</v>
      </c>
      <c r="C183" s="133">
        <f t="shared" si="25"/>
        <v>0</v>
      </c>
      <c r="D183" s="133">
        <f aca="true" t="shared" si="34" ref="D183:W183">SUM(D184:D185)</f>
        <v>0</v>
      </c>
      <c r="E183" s="133">
        <f t="shared" si="34"/>
        <v>0</v>
      </c>
      <c r="F183" s="133">
        <f t="shared" si="34"/>
        <v>0</v>
      </c>
      <c r="G183" s="133">
        <f t="shared" si="34"/>
        <v>0</v>
      </c>
      <c r="H183" s="133">
        <f t="shared" si="34"/>
        <v>0</v>
      </c>
      <c r="I183" s="133">
        <f t="shared" si="34"/>
        <v>0</v>
      </c>
      <c r="J183" s="133">
        <f t="shared" si="34"/>
        <v>0</v>
      </c>
      <c r="K183" s="133">
        <f t="shared" si="34"/>
        <v>0</v>
      </c>
      <c r="L183" s="133">
        <f t="shared" si="34"/>
        <v>0</v>
      </c>
      <c r="M183" s="133">
        <f t="shared" si="34"/>
        <v>0</v>
      </c>
      <c r="N183" s="133">
        <f t="shared" si="34"/>
        <v>0</v>
      </c>
      <c r="O183" s="133">
        <f t="shared" si="34"/>
        <v>0</v>
      </c>
      <c r="P183" s="133">
        <f t="shared" si="34"/>
        <v>0</v>
      </c>
      <c r="Q183" s="133">
        <f t="shared" si="34"/>
        <v>0</v>
      </c>
      <c r="R183" s="133">
        <f t="shared" si="34"/>
        <v>0</v>
      </c>
      <c r="S183" s="133">
        <f t="shared" si="34"/>
        <v>0</v>
      </c>
      <c r="T183" s="133">
        <f t="shared" si="34"/>
        <v>0</v>
      </c>
      <c r="U183" s="133">
        <f t="shared" si="34"/>
        <v>0</v>
      </c>
      <c r="V183" s="133">
        <f t="shared" si="34"/>
        <v>0</v>
      </c>
      <c r="W183" s="133">
        <f t="shared" si="34"/>
        <v>0</v>
      </c>
    </row>
    <row r="184" spans="1:23" s="72" customFormat="1" ht="15.75" customHeight="1">
      <c r="A184" s="98" t="s">
        <v>1700</v>
      </c>
      <c r="B184" s="133">
        <f>SUM(C184+'表七(2)'!B184)</f>
        <v>0</v>
      </c>
      <c r="C184" s="133">
        <f t="shared" si="25"/>
        <v>0</v>
      </c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70"/>
      <c r="U184" s="170"/>
      <c r="V184" s="170"/>
      <c r="W184" s="170"/>
    </row>
    <row r="185" spans="1:23" s="72" customFormat="1" ht="15.75" customHeight="1">
      <c r="A185" s="98" t="s">
        <v>1701</v>
      </c>
      <c r="B185" s="133">
        <f>SUM(C185+'表七(2)'!B185)</f>
        <v>0</v>
      </c>
      <c r="C185" s="133">
        <f t="shared" si="25"/>
        <v>0</v>
      </c>
      <c r="D185" s="133">
        <f aca="true" t="shared" si="35" ref="D185:W185">SUM(D186:D194)</f>
        <v>0</v>
      </c>
      <c r="E185" s="133">
        <f t="shared" si="35"/>
        <v>0</v>
      </c>
      <c r="F185" s="133">
        <f t="shared" si="35"/>
        <v>0</v>
      </c>
      <c r="G185" s="133">
        <f t="shared" si="35"/>
        <v>0</v>
      </c>
      <c r="H185" s="133">
        <f t="shared" si="35"/>
        <v>0</v>
      </c>
      <c r="I185" s="133">
        <f t="shared" si="35"/>
        <v>0</v>
      </c>
      <c r="J185" s="133">
        <f t="shared" si="35"/>
        <v>0</v>
      </c>
      <c r="K185" s="133">
        <f t="shared" si="35"/>
        <v>0</v>
      </c>
      <c r="L185" s="133">
        <f t="shared" si="35"/>
        <v>0</v>
      </c>
      <c r="M185" s="133">
        <f t="shared" si="35"/>
        <v>0</v>
      </c>
      <c r="N185" s="133">
        <f t="shared" si="35"/>
        <v>0</v>
      </c>
      <c r="O185" s="133">
        <f t="shared" si="35"/>
        <v>0</v>
      </c>
      <c r="P185" s="133">
        <f t="shared" si="35"/>
        <v>0</v>
      </c>
      <c r="Q185" s="133">
        <f t="shared" si="35"/>
        <v>0</v>
      </c>
      <c r="R185" s="133">
        <f t="shared" si="35"/>
        <v>0</v>
      </c>
      <c r="S185" s="133">
        <f t="shared" si="35"/>
        <v>0</v>
      </c>
      <c r="T185" s="133">
        <f t="shared" si="35"/>
        <v>0</v>
      </c>
      <c r="U185" s="133">
        <f t="shared" si="35"/>
        <v>0</v>
      </c>
      <c r="V185" s="133">
        <f t="shared" si="35"/>
        <v>0</v>
      </c>
      <c r="W185" s="133">
        <f t="shared" si="35"/>
        <v>0</v>
      </c>
    </row>
    <row r="186" spans="1:23" s="72" customFormat="1" ht="15.75" customHeight="1">
      <c r="A186" s="98" t="s">
        <v>1702</v>
      </c>
      <c r="B186" s="133">
        <f>SUM(C186+'表七(2)'!B186)</f>
        <v>0</v>
      </c>
      <c r="C186" s="133">
        <f t="shared" si="25"/>
        <v>0</v>
      </c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70"/>
      <c r="U186" s="170"/>
      <c r="V186" s="170"/>
      <c r="W186" s="170"/>
    </row>
    <row r="187" spans="1:23" s="72" customFormat="1" ht="15.75" customHeight="1">
      <c r="A187" s="98" t="s">
        <v>1703</v>
      </c>
      <c r="B187" s="133">
        <f>SUM(C187+'表七(2)'!B187)</f>
        <v>0</v>
      </c>
      <c r="C187" s="133">
        <f t="shared" si="25"/>
        <v>0</v>
      </c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70"/>
      <c r="U187" s="170"/>
      <c r="V187" s="170"/>
      <c r="W187" s="170"/>
    </row>
    <row r="188" spans="1:23" s="72" customFormat="1" ht="15.75" customHeight="1">
      <c r="A188" s="98" t="s">
        <v>1704</v>
      </c>
      <c r="B188" s="133">
        <f>SUM(C188+'表七(2)'!B188)</f>
        <v>0</v>
      </c>
      <c r="C188" s="133">
        <f t="shared" si="25"/>
        <v>0</v>
      </c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70"/>
      <c r="U188" s="170"/>
      <c r="V188" s="170"/>
      <c r="W188" s="170"/>
    </row>
    <row r="189" spans="1:23" s="72" customFormat="1" ht="15.75" customHeight="1">
      <c r="A189" s="98" t="s">
        <v>1705</v>
      </c>
      <c r="B189" s="133">
        <f>SUM(C189+'表七(2)'!B189)</f>
        <v>0</v>
      </c>
      <c r="C189" s="133">
        <f t="shared" si="25"/>
        <v>0</v>
      </c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70"/>
      <c r="U189" s="170"/>
      <c r="V189" s="170"/>
      <c r="W189" s="170"/>
    </row>
    <row r="190" spans="1:23" s="72" customFormat="1" ht="15.75" customHeight="1">
      <c r="A190" s="98" t="s">
        <v>1706</v>
      </c>
      <c r="B190" s="133">
        <f>SUM(C190+'表七(2)'!B190)</f>
        <v>0</v>
      </c>
      <c r="C190" s="133">
        <f t="shared" si="25"/>
        <v>0</v>
      </c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70"/>
      <c r="U190" s="170"/>
      <c r="V190" s="170"/>
      <c r="W190" s="170"/>
    </row>
    <row r="191" spans="1:23" s="72" customFormat="1" ht="15.75" customHeight="1">
      <c r="A191" s="98" t="s">
        <v>1707</v>
      </c>
      <c r="B191" s="133">
        <f>SUM(C191+'表七(2)'!B191)</f>
        <v>0</v>
      </c>
      <c r="C191" s="133">
        <f t="shared" si="25"/>
        <v>0</v>
      </c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70"/>
      <c r="U191" s="170"/>
      <c r="V191" s="170"/>
      <c r="W191" s="170"/>
    </row>
    <row r="192" spans="1:23" s="72" customFormat="1" ht="15.75" customHeight="1">
      <c r="A192" s="98" t="s">
        <v>1708</v>
      </c>
      <c r="B192" s="133">
        <f>SUM(C192+'表七(2)'!B192)</f>
        <v>0</v>
      </c>
      <c r="C192" s="133">
        <f t="shared" si="25"/>
        <v>0</v>
      </c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70"/>
      <c r="U192" s="170"/>
      <c r="V192" s="170"/>
      <c r="W192" s="170"/>
    </row>
    <row r="193" spans="1:23" s="72" customFormat="1" ht="15.75" customHeight="1">
      <c r="A193" s="98" t="s">
        <v>1709</v>
      </c>
      <c r="B193" s="133">
        <f>SUM(C193+'表七(2)'!B193)</f>
        <v>0</v>
      </c>
      <c r="C193" s="133">
        <f t="shared" si="25"/>
        <v>0</v>
      </c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70"/>
      <c r="U193" s="170"/>
      <c r="V193" s="170"/>
      <c r="W193" s="170"/>
    </row>
    <row r="194" spans="1:23" s="72" customFormat="1" ht="15.75" customHeight="1">
      <c r="A194" s="98" t="s">
        <v>1710</v>
      </c>
      <c r="B194" s="133">
        <f>SUM(C194+'表七(2)'!B194)</f>
        <v>0</v>
      </c>
      <c r="C194" s="133">
        <f t="shared" si="25"/>
        <v>0</v>
      </c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70"/>
      <c r="U194" s="170"/>
      <c r="V194" s="170"/>
      <c r="W194" s="170"/>
    </row>
    <row r="195" spans="1:23" s="72" customFormat="1" ht="15.75" customHeight="1">
      <c r="A195" s="101" t="s">
        <v>1711</v>
      </c>
      <c r="B195" s="133">
        <f>SUM(C195+'表七(2)'!B195)</f>
        <v>0</v>
      </c>
      <c r="C195" s="133">
        <f t="shared" si="25"/>
        <v>0</v>
      </c>
      <c r="D195" s="133">
        <f aca="true" t="shared" si="36" ref="D195:W195">SUM(D196:D197)</f>
        <v>0</v>
      </c>
      <c r="E195" s="133">
        <f t="shared" si="36"/>
        <v>0</v>
      </c>
      <c r="F195" s="133">
        <f t="shared" si="36"/>
        <v>0</v>
      </c>
      <c r="G195" s="133">
        <f t="shared" si="36"/>
        <v>0</v>
      </c>
      <c r="H195" s="133">
        <f t="shared" si="36"/>
        <v>0</v>
      </c>
      <c r="I195" s="133">
        <f t="shared" si="36"/>
        <v>0</v>
      </c>
      <c r="J195" s="133">
        <f t="shared" si="36"/>
        <v>0</v>
      </c>
      <c r="K195" s="133">
        <f t="shared" si="36"/>
        <v>0</v>
      </c>
      <c r="L195" s="133">
        <f t="shared" si="36"/>
        <v>0</v>
      </c>
      <c r="M195" s="133">
        <f t="shared" si="36"/>
        <v>0</v>
      </c>
      <c r="N195" s="133">
        <f t="shared" si="36"/>
        <v>0</v>
      </c>
      <c r="O195" s="133">
        <f t="shared" si="36"/>
        <v>0</v>
      </c>
      <c r="P195" s="133">
        <f t="shared" si="36"/>
        <v>0</v>
      </c>
      <c r="Q195" s="133">
        <f t="shared" si="36"/>
        <v>0</v>
      </c>
      <c r="R195" s="133">
        <f t="shared" si="36"/>
        <v>0</v>
      </c>
      <c r="S195" s="133">
        <f t="shared" si="36"/>
        <v>0</v>
      </c>
      <c r="T195" s="133">
        <f t="shared" si="36"/>
        <v>0</v>
      </c>
      <c r="U195" s="133">
        <f t="shared" si="36"/>
        <v>0</v>
      </c>
      <c r="V195" s="133">
        <f t="shared" si="36"/>
        <v>0</v>
      </c>
      <c r="W195" s="133">
        <f t="shared" si="36"/>
        <v>0</v>
      </c>
    </row>
    <row r="196" spans="1:23" s="72" customFormat="1" ht="15.75" customHeight="1">
      <c r="A196" s="98" t="s">
        <v>1712</v>
      </c>
      <c r="B196" s="133">
        <f>SUM(C196+'表七(2)'!B196)</f>
        <v>0</v>
      </c>
      <c r="C196" s="133">
        <f t="shared" si="25"/>
        <v>0</v>
      </c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70"/>
      <c r="U196" s="170"/>
      <c r="V196" s="170"/>
      <c r="W196" s="170"/>
    </row>
    <row r="197" spans="1:23" s="72" customFormat="1" ht="15.75" customHeight="1">
      <c r="A197" s="98" t="s">
        <v>1713</v>
      </c>
      <c r="B197" s="133">
        <f>SUM(C197+'表七(2)'!B197)</f>
        <v>0</v>
      </c>
      <c r="C197" s="133">
        <f t="shared" si="25"/>
        <v>0</v>
      </c>
      <c r="D197" s="133">
        <f aca="true" t="shared" si="37" ref="D197:W197">SUM(D199:D206)</f>
        <v>0</v>
      </c>
      <c r="E197" s="133">
        <f t="shared" si="37"/>
        <v>0</v>
      </c>
      <c r="F197" s="133">
        <f t="shared" si="37"/>
        <v>0</v>
      </c>
      <c r="G197" s="133">
        <f t="shared" si="37"/>
        <v>0</v>
      </c>
      <c r="H197" s="133">
        <f t="shared" si="37"/>
        <v>0</v>
      </c>
      <c r="I197" s="133">
        <f t="shared" si="37"/>
        <v>0</v>
      </c>
      <c r="J197" s="133">
        <f t="shared" si="37"/>
        <v>0</v>
      </c>
      <c r="K197" s="133">
        <f t="shared" si="37"/>
        <v>0</v>
      </c>
      <c r="L197" s="133">
        <f t="shared" si="37"/>
        <v>0</v>
      </c>
      <c r="M197" s="133">
        <f t="shared" si="37"/>
        <v>0</v>
      </c>
      <c r="N197" s="133">
        <f t="shared" si="37"/>
        <v>0</v>
      </c>
      <c r="O197" s="133">
        <f t="shared" si="37"/>
        <v>0</v>
      </c>
      <c r="P197" s="133">
        <f t="shared" si="37"/>
        <v>0</v>
      </c>
      <c r="Q197" s="133">
        <f t="shared" si="37"/>
        <v>0</v>
      </c>
      <c r="R197" s="133">
        <f t="shared" si="37"/>
        <v>0</v>
      </c>
      <c r="S197" s="133">
        <f t="shared" si="37"/>
        <v>0</v>
      </c>
      <c r="T197" s="133">
        <f t="shared" si="37"/>
        <v>0</v>
      </c>
      <c r="U197" s="133">
        <f t="shared" si="37"/>
        <v>0</v>
      </c>
      <c r="V197" s="133">
        <f t="shared" si="37"/>
        <v>0</v>
      </c>
      <c r="W197" s="133">
        <f t="shared" si="37"/>
        <v>0</v>
      </c>
    </row>
    <row r="198" spans="1:23" s="72" customFormat="1" ht="15.75" customHeight="1">
      <c r="A198" s="98" t="s">
        <v>1714</v>
      </c>
      <c r="B198" s="133">
        <f>SUM(C198+'表七(2)'!B198)</f>
        <v>0</v>
      </c>
      <c r="C198" s="133">
        <f t="shared" si="25"/>
        <v>0</v>
      </c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70"/>
      <c r="U198" s="170"/>
      <c r="V198" s="170"/>
      <c r="W198" s="170"/>
    </row>
    <row r="199" spans="1:23" s="72" customFormat="1" ht="15.75" customHeight="1">
      <c r="A199" s="98" t="s">
        <v>1715</v>
      </c>
      <c r="B199" s="133">
        <f>SUM(C199+'表七(2)'!B199)</f>
        <v>0</v>
      </c>
      <c r="C199" s="133">
        <f t="shared" si="25"/>
        <v>0</v>
      </c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70"/>
      <c r="U199" s="170"/>
      <c r="V199" s="170"/>
      <c r="W199" s="170"/>
    </row>
    <row r="200" spans="1:23" s="72" customFormat="1" ht="15.75" customHeight="1">
      <c r="A200" s="98" t="s">
        <v>1716</v>
      </c>
      <c r="B200" s="133">
        <f>SUM(C200+'表七(2)'!B200)</f>
        <v>0</v>
      </c>
      <c r="C200" s="133">
        <f aca="true" t="shared" si="38" ref="C200:C217">SUM(D200:W200)</f>
        <v>0</v>
      </c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70"/>
      <c r="U200" s="170"/>
      <c r="V200" s="170"/>
      <c r="W200" s="170"/>
    </row>
    <row r="201" spans="1:23" s="72" customFormat="1" ht="15.75" customHeight="1">
      <c r="A201" s="98" t="s">
        <v>1717</v>
      </c>
      <c r="B201" s="133">
        <f>SUM(C201+'表七(2)'!B201)</f>
        <v>0</v>
      </c>
      <c r="C201" s="133">
        <f t="shared" si="38"/>
        <v>0</v>
      </c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70"/>
      <c r="U201" s="170"/>
      <c r="V201" s="170"/>
      <c r="W201" s="170"/>
    </row>
    <row r="202" spans="1:23" s="72" customFormat="1" ht="15.75" customHeight="1">
      <c r="A202" s="98" t="s">
        <v>1718</v>
      </c>
      <c r="B202" s="133">
        <f>SUM(C202+'表七(2)'!B202)</f>
        <v>0</v>
      </c>
      <c r="C202" s="133">
        <f t="shared" si="38"/>
        <v>0</v>
      </c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70"/>
      <c r="U202" s="170"/>
      <c r="V202" s="170"/>
      <c r="W202" s="170"/>
    </row>
    <row r="203" spans="1:23" s="72" customFormat="1" ht="15.75" customHeight="1">
      <c r="A203" s="98" t="s">
        <v>1719</v>
      </c>
      <c r="B203" s="133">
        <f>SUM(C203+'表七(2)'!B203)</f>
        <v>0</v>
      </c>
      <c r="C203" s="133">
        <f t="shared" si="38"/>
        <v>0</v>
      </c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70"/>
      <c r="U203" s="170"/>
      <c r="V203" s="170"/>
      <c r="W203" s="170"/>
    </row>
    <row r="204" spans="1:23" s="72" customFormat="1" ht="15.75" customHeight="1">
      <c r="A204" s="98" t="s">
        <v>1720</v>
      </c>
      <c r="B204" s="133">
        <f>SUM(C204+'表七(2)'!B204)</f>
        <v>0</v>
      </c>
      <c r="C204" s="133">
        <f t="shared" si="38"/>
        <v>0</v>
      </c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70"/>
      <c r="U204" s="170"/>
      <c r="V204" s="170"/>
      <c r="W204" s="170"/>
    </row>
    <row r="205" spans="1:23" s="72" customFormat="1" ht="15.75" customHeight="1">
      <c r="A205" s="98" t="s">
        <v>1721</v>
      </c>
      <c r="B205" s="133">
        <f>SUM(C205+'表七(2)'!B205)</f>
        <v>0</v>
      </c>
      <c r="C205" s="133">
        <f t="shared" si="38"/>
        <v>0</v>
      </c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70"/>
      <c r="U205" s="170"/>
      <c r="V205" s="170"/>
      <c r="W205" s="170"/>
    </row>
    <row r="206" spans="1:23" s="72" customFormat="1" ht="15.75" customHeight="1">
      <c r="A206" s="98" t="s">
        <v>1722</v>
      </c>
      <c r="B206" s="133">
        <f>SUM(C206+'表七(2)'!B206)</f>
        <v>0</v>
      </c>
      <c r="C206" s="133">
        <f t="shared" si="38"/>
        <v>0</v>
      </c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70"/>
      <c r="U206" s="170"/>
      <c r="V206" s="170"/>
      <c r="W206" s="170"/>
    </row>
    <row r="207" spans="1:23" s="72" customFormat="1" ht="15.75" customHeight="1">
      <c r="A207" s="98" t="s">
        <v>1723</v>
      </c>
      <c r="B207" s="133">
        <f>SUM(C207+'表七(2)'!B207)</f>
        <v>0</v>
      </c>
      <c r="C207" s="133">
        <f t="shared" si="38"/>
        <v>0</v>
      </c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70"/>
      <c r="U207" s="170"/>
      <c r="V207" s="170"/>
      <c r="W207" s="170"/>
    </row>
    <row r="208" spans="1:23" s="72" customFormat="1" ht="15.75" customHeight="1">
      <c r="A208" s="98" t="s">
        <v>1724</v>
      </c>
      <c r="B208" s="133">
        <f>SUM(C208+'表七(2)'!B208)</f>
        <v>0</v>
      </c>
      <c r="C208" s="133">
        <f t="shared" si="38"/>
        <v>0</v>
      </c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70"/>
      <c r="U208" s="170"/>
      <c r="V208" s="170"/>
      <c r="W208" s="170"/>
    </row>
    <row r="209" spans="1:23" s="72" customFormat="1" ht="15.75" customHeight="1">
      <c r="A209" s="98" t="s">
        <v>1725</v>
      </c>
      <c r="B209" s="133">
        <f>SUM(C209+'表七(2)'!B209)</f>
        <v>0</v>
      </c>
      <c r="C209" s="133">
        <f t="shared" si="38"/>
        <v>0</v>
      </c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70"/>
      <c r="U209" s="170"/>
      <c r="V209" s="170"/>
      <c r="W209" s="170"/>
    </row>
    <row r="210" spans="1:23" s="72" customFormat="1" ht="15.75" customHeight="1">
      <c r="A210" s="98" t="s">
        <v>1726</v>
      </c>
      <c r="B210" s="133">
        <f>SUM(C210+'表七(2)'!B210)</f>
        <v>0</v>
      </c>
      <c r="C210" s="133">
        <f t="shared" si="38"/>
        <v>0</v>
      </c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70"/>
      <c r="U210" s="170"/>
      <c r="V210" s="170"/>
      <c r="W210" s="170"/>
    </row>
    <row r="211" spans="1:23" s="72" customFormat="1" ht="15.75" customHeight="1">
      <c r="A211" s="98" t="s">
        <v>1727</v>
      </c>
      <c r="B211" s="133">
        <f>SUM(C211+'表七(2)'!B211)</f>
        <v>0</v>
      </c>
      <c r="C211" s="133">
        <f t="shared" si="38"/>
        <v>0</v>
      </c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70"/>
      <c r="U211" s="170"/>
      <c r="V211" s="170"/>
      <c r="W211" s="170"/>
    </row>
    <row r="212" spans="1:23" s="72" customFormat="1" ht="15.75" customHeight="1">
      <c r="A212" s="98" t="s">
        <v>1728</v>
      </c>
      <c r="B212" s="133">
        <f>SUM(C212+'表七(2)'!B212)</f>
        <v>0</v>
      </c>
      <c r="C212" s="133">
        <f t="shared" si="38"/>
        <v>0</v>
      </c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70"/>
      <c r="U212" s="170"/>
      <c r="V212" s="170"/>
      <c r="W212" s="170"/>
    </row>
    <row r="213" spans="1:23" s="72" customFormat="1" ht="15.75" customHeight="1">
      <c r="A213" s="101" t="s">
        <v>1729</v>
      </c>
      <c r="B213" s="133">
        <f>SUM(C213+'表七(2)'!B213)</f>
        <v>0</v>
      </c>
      <c r="C213" s="133">
        <f t="shared" si="38"/>
        <v>0</v>
      </c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70"/>
      <c r="U213" s="170"/>
      <c r="V213" s="170"/>
      <c r="W213" s="170"/>
    </row>
    <row r="214" spans="1:23" s="72" customFormat="1" ht="15.75" customHeight="1">
      <c r="A214" s="101" t="s">
        <v>1730</v>
      </c>
      <c r="B214" s="133">
        <f>SUM(C214+'表七(2)'!B214)</f>
        <v>0</v>
      </c>
      <c r="C214" s="133">
        <f t="shared" si="38"/>
        <v>0</v>
      </c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70"/>
      <c r="U214" s="170"/>
      <c r="V214" s="170"/>
      <c r="W214" s="170"/>
    </row>
    <row r="215" spans="1:23" s="72" customFormat="1" ht="15.75" customHeight="1">
      <c r="A215" s="101" t="s">
        <v>1731</v>
      </c>
      <c r="B215" s="133">
        <f>SUM(C215+'表七(2)'!B215)</f>
        <v>0</v>
      </c>
      <c r="C215" s="133">
        <f t="shared" si="38"/>
        <v>0</v>
      </c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70"/>
      <c r="U215" s="170"/>
      <c r="V215" s="170"/>
      <c r="W215" s="170"/>
    </row>
    <row r="216" spans="1:23" s="72" customFormat="1" ht="15.75" customHeight="1">
      <c r="A216" s="101" t="s">
        <v>1732</v>
      </c>
      <c r="B216" s="133">
        <f>SUM(C216+'表七(2)'!B216)</f>
        <v>0</v>
      </c>
      <c r="C216" s="133">
        <f t="shared" si="38"/>
        <v>0</v>
      </c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70"/>
      <c r="U216" s="170"/>
      <c r="V216" s="170"/>
      <c r="W216" s="170"/>
    </row>
    <row r="217" spans="1:23" s="72" customFormat="1" ht="15.75" customHeight="1">
      <c r="A217" s="101" t="s">
        <v>1733</v>
      </c>
      <c r="B217" s="133">
        <f>SUM(C217+'表七(2)'!B217)</f>
        <v>0</v>
      </c>
      <c r="C217" s="133">
        <f t="shared" si="38"/>
        <v>0</v>
      </c>
      <c r="D217" s="170"/>
      <c r="E217" s="170"/>
      <c r="F217" s="170">
        <v>0</v>
      </c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70"/>
      <c r="U217" s="170"/>
      <c r="V217" s="170"/>
      <c r="W217" s="170"/>
    </row>
    <row r="219" spans="2:23" s="70" customFormat="1" ht="60" customHeight="1">
      <c r="B219" s="171">
        <f>IF(B6=B7+B8,"","分项不等于合计数")</f>
      </c>
      <c r="C219" s="171">
        <f aca="true" t="shared" si="39" ref="C219:W219">IF(C6=C7+C8,"","分项不等于合计数")</f>
      </c>
      <c r="D219" s="171">
        <f t="shared" si="39"/>
      </c>
      <c r="E219" s="171">
        <f t="shared" si="39"/>
      </c>
      <c r="F219" s="171">
        <f t="shared" si="39"/>
      </c>
      <c r="G219" s="171">
        <f t="shared" si="39"/>
      </c>
      <c r="H219" s="171">
        <f t="shared" si="39"/>
      </c>
      <c r="I219" s="171">
        <f t="shared" si="39"/>
      </c>
      <c r="J219" s="171">
        <f t="shared" si="39"/>
      </c>
      <c r="K219" s="171">
        <f t="shared" si="39"/>
      </c>
      <c r="L219" s="171">
        <f t="shared" si="39"/>
      </c>
      <c r="M219" s="171">
        <f t="shared" si="39"/>
      </c>
      <c r="N219" s="171">
        <f t="shared" si="39"/>
      </c>
      <c r="O219" s="171">
        <f t="shared" si="39"/>
      </c>
      <c r="P219" s="171">
        <f t="shared" si="39"/>
      </c>
      <c r="Q219" s="171">
        <f t="shared" si="39"/>
      </c>
      <c r="R219" s="171">
        <f t="shared" si="39"/>
      </c>
      <c r="S219" s="171">
        <f t="shared" si="39"/>
      </c>
      <c r="T219" s="171">
        <f t="shared" si="39"/>
      </c>
      <c r="U219" s="171">
        <f t="shared" si="39"/>
      </c>
      <c r="V219" s="171">
        <f t="shared" si="39"/>
      </c>
      <c r="W219" s="171">
        <f t="shared" si="39"/>
      </c>
    </row>
    <row r="220" spans="2:23" s="69" customFormat="1" ht="14.25">
      <c r="B220" s="172"/>
      <c r="C220" s="172"/>
      <c r="D220" s="172"/>
      <c r="E220" s="172"/>
      <c r="F220" s="172"/>
      <c r="G220" s="172"/>
      <c r="H220" s="172"/>
      <c r="I220" s="172"/>
      <c r="J220" s="173"/>
      <c r="K220" s="172"/>
      <c r="L220" s="173"/>
      <c r="M220" s="173"/>
      <c r="N220" s="173"/>
      <c r="O220" s="172"/>
      <c r="P220" s="172"/>
      <c r="Q220" s="172"/>
      <c r="R220" s="172"/>
      <c r="S220" s="173"/>
      <c r="T220" s="173"/>
      <c r="U220" s="173"/>
      <c r="V220" s="173"/>
      <c r="W220" s="172"/>
    </row>
  </sheetData>
  <sheetProtection/>
  <protectedRanges>
    <protectedRange sqref="D129:W129 D131:W135 D137:W137 D139:W144 D146:W146 D148:W159 D161:W161 D163:W170 D172:W172 D174:W182 D184:W184 D186:W194 D196:W196 D198:W217" name="区域2"/>
    <protectedRange sqref="D7:W7 D10:W10 D12:W22 D24:W24 D26:W33 D35:W35 D37:W51 D53:W53 D55:W63 D65:W65 D67:W74 D76:W76 D78:W82 D84:W84 D86:W96 D98:W98 D100:W109 D111:W111 D113:W118 D120:W120 D122:W127" name="区域1"/>
  </protectedRanges>
  <mergeCells count="4">
    <mergeCell ref="A2:W2"/>
    <mergeCell ref="C4:W4"/>
    <mergeCell ref="A4:A5"/>
    <mergeCell ref="B4:B5"/>
  </mergeCells>
  <printOptions horizontalCentered="1"/>
  <pageMargins left="0.4724409448818898" right="0.4724409448818898" top="0.5905511811023623" bottom="0.4724409448818898" header="0.31496062992125984" footer="0.31496062992125984"/>
  <pageSetup horizontalDpi="600" verticalDpi="600" orientation="landscape" paperSize="9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V243"/>
  <sheetViews>
    <sheetView showGridLines="0" showZeros="0" zoomScalePageLayoutView="0" workbookViewId="0" topLeftCell="A1">
      <pane xSplit="1" ySplit="8" topLeftCell="B210" activePane="bottomRight" state="frozen"/>
      <selection pane="topLeft" activeCell="A1" sqref="A1"/>
      <selection pane="topRight" activeCell="B1" sqref="B1"/>
      <selection pane="bottomLeft" activeCell="A13" sqref="A13"/>
      <selection pane="bottomRight" activeCell="T170" sqref="T170"/>
    </sheetView>
  </sheetViews>
  <sheetFormatPr defaultColWidth="5.75390625" defaultRowHeight="14.25"/>
  <cols>
    <col min="1" max="1" width="12.875" style="71" customWidth="1"/>
    <col min="2" max="3" width="10.375" style="161" customWidth="1"/>
    <col min="4" max="4" width="5.50390625" style="161" customWidth="1"/>
    <col min="5" max="10" width="10.375" style="161" customWidth="1"/>
    <col min="11" max="11" width="10.375" style="162" customWidth="1"/>
    <col min="12" max="15" width="10.375" style="161" customWidth="1"/>
    <col min="16" max="16" width="10.375" style="162" customWidth="1"/>
    <col min="17" max="22" width="10.375" style="161" customWidth="1"/>
    <col min="23" max="16384" width="5.75390625" style="71" customWidth="1"/>
  </cols>
  <sheetData>
    <row r="1" ht="14.25">
      <c r="A1" s="13" t="s">
        <v>405</v>
      </c>
    </row>
    <row r="2" spans="1:22" ht="27.75" customHeight="1">
      <c r="A2" s="24" t="s">
        <v>0</v>
      </c>
      <c r="B2" s="238" t="s">
        <v>1761</v>
      </c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8"/>
      <c r="R2" s="238"/>
      <c r="S2" s="238"/>
      <c r="T2" s="238"/>
      <c r="U2" s="238"/>
      <c r="V2" s="175"/>
    </row>
    <row r="3" spans="1:22" ht="16.5" customHeight="1">
      <c r="A3" s="25"/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239"/>
      <c r="P3" s="239"/>
      <c r="Q3" s="239"/>
      <c r="R3" s="239"/>
      <c r="S3" s="239"/>
      <c r="T3" s="239"/>
      <c r="U3" s="239"/>
      <c r="V3" s="163" t="s">
        <v>9</v>
      </c>
    </row>
    <row r="4" spans="1:22" ht="21" customHeight="1">
      <c r="A4" s="230" t="s">
        <v>307</v>
      </c>
      <c r="B4" s="235" t="s">
        <v>1760</v>
      </c>
      <c r="C4" s="235"/>
      <c r="D4" s="235"/>
      <c r="E4" s="235"/>
      <c r="F4" s="235"/>
      <c r="G4" s="235"/>
      <c r="H4" s="235"/>
      <c r="I4" s="235"/>
      <c r="J4" s="235"/>
      <c r="K4" s="235"/>
      <c r="L4" s="235"/>
      <c r="M4" s="235"/>
      <c r="N4" s="235"/>
      <c r="O4" s="235"/>
      <c r="P4" s="235"/>
      <c r="Q4" s="235"/>
      <c r="R4" s="235"/>
      <c r="S4" s="235"/>
      <c r="T4" s="235"/>
      <c r="U4" s="235"/>
      <c r="V4" s="235"/>
    </row>
    <row r="5" spans="1:22" ht="29.25" customHeight="1">
      <c r="A5" s="232"/>
      <c r="B5" s="174" t="s">
        <v>406</v>
      </c>
      <c r="C5" s="166" t="s">
        <v>341</v>
      </c>
      <c r="D5" s="166" t="s">
        <v>342</v>
      </c>
      <c r="E5" s="166" t="s">
        <v>343</v>
      </c>
      <c r="F5" s="166" t="s">
        <v>407</v>
      </c>
      <c r="G5" s="166" t="s">
        <v>345</v>
      </c>
      <c r="H5" s="166" t="s">
        <v>408</v>
      </c>
      <c r="I5" s="166" t="s">
        <v>347</v>
      </c>
      <c r="J5" s="166" t="s">
        <v>348</v>
      </c>
      <c r="K5" s="166" t="s">
        <v>409</v>
      </c>
      <c r="L5" s="166" t="s">
        <v>350</v>
      </c>
      <c r="M5" s="166" t="s">
        <v>351</v>
      </c>
      <c r="N5" s="166" t="s">
        <v>352</v>
      </c>
      <c r="O5" s="166" t="s">
        <v>410</v>
      </c>
      <c r="P5" s="166" t="s">
        <v>354</v>
      </c>
      <c r="Q5" s="166" t="s">
        <v>355</v>
      </c>
      <c r="R5" s="166" t="s">
        <v>356</v>
      </c>
      <c r="S5" s="166" t="s">
        <v>411</v>
      </c>
      <c r="T5" s="166" t="s">
        <v>412</v>
      </c>
      <c r="U5" s="166" t="s">
        <v>360</v>
      </c>
      <c r="V5" s="166" t="s">
        <v>413</v>
      </c>
    </row>
    <row r="6" spans="1:22" s="72" customFormat="1" ht="17.25" customHeight="1">
      <c r="A6" s="84" t="s">
        <v>1500</v>
      </c>
      <c r="B6" s="133">
        <f>'表三'!C37</f>
        <v>43228</v>
      </c>
      <c r="C6" s="133">
        <f>'表三'!C38</f>
        <v>0</v>
      </c>
      <c r="D6" s="133">
        <f>'表三'!C39</f>
        <v>0</v>
      </c>
      <c r="E6" s="133">
        <f>'表三'!C40</f>
        <v>0</v>
      </c>
      <c r="F6" s="133">
        <f>'表三'!C41</f>
        <v>0</v>
      </c>
      <c r="G6" s="133">
        <f>'表三'!C42</f>
        <v>5756</v>
      </c>
      <c r="H6" s="133">
        <f>'表三'!C43</f>
        <v>0</v>
      </c>
      <c r="I6" s="133">
        <f>'表三'!C44</f>
        <v>239</v>
      </c>
      <c r="J6" s="133">
        <f>'表三'!C45</f>
        <v>6693</v>
      </c>
      <c r="K6" s="133">
        <f>'表三'!C46</f>
        <v>4561</v>
      </c>
      <c r="L6" s="133">
        <f>'表三'!C47</f>
        <v>0</v>
      </c>
      <c r="M6" s="133">
        <f>'表三'!C48</f>
        <v>0</v>
      </c>
      <c r="N6" s="133">
        <f>'表三'!C49</f>
        <v>20474</v>
      </c>
      <c r="O6" s="133">
        <f>'表三'!C50</f>
        <v>0</v>
      </c>
      <c r="P6" s="133">
        <f>'表三'!C51</f>
        <v>0</v>
      </c>
      <c r="Q6" s="133">
        <f>'表三'!C52</f>
        <v>0</v>
      </c>
      <c r="R6" s="133">
        <f>'表三'!C53</f>
        <v>0</v>
      </c>
      <c r="S6" s="133">
        <f>'表三'!C54</f>
        <v>1081</v>
      </c>
      <c r="T6" s="133">
        <f>'表三'!C55</f>
        <v>4424</v>
      </c>
      <c r="U6" s="133">
        <f>'表三'!C56</f>
        <v>0</v>
      </c>
      <c r="V6" s="133">
        <f>'表三'!C57</f>
        <v>0</v>
      </c>
    </row>
    <row r="7" spans="1:22" s="72" customFormat="1" ht="17.25" customHeight="1">
      <c r="A7" s="26" t="s">
        <v>335</v>
      </c>
      <c r="B7" s="133">
        <f>SUM(C7:V7)</f>
        <v>0</v>
      </c>
      <c r="C7" s="167"/>
      <c r="D7" s="167"/>
      <c r="E7" s="167"/>
      <c r="F7" s="167"/>
      <c r="G7" s="167"/>
      <c r="H7" s="167"/>
      <c r="I7" s="167"/>
      <c r="J7" s="167"/>
      <c r="K7" s="168"/>
      <c r="L7" s="167"/>
      <c r="M7" s="167"/>
      <c r="N7" s="167"/>
      <c r="O7" s="167"/>
      <c r="P7" s="168"/>
      <c r="Q7" s="167"/>
      <c r="R7" s="167"/>
      <c r="S7" s="167"/>
      <c r="T7" s="167"/>
      <c r="U7" s="167"/>
      <c r="V7" s="167"/>
    </row>
    <row r="8" spans="1:22" s="72" customFormat="1" ht="17.25" customHeight="1">
      <c r="A8" s="27" t="s">
        <v>336</v>
      </c>
      <c r="B8" s="133">
        <f aca="true" t="shared" si="0" ref="B8:B71">SUM(C8:V8)</f>
        <v>43228</v>
      </c>
      <c r="C8" s="133">
        <f aca="true" t="shared" si="1" ref="C8:V8">SUM(C9,C23,C34,C52,C64,C75,C83,C97,C110,C119,C128,C136,C145,C160,C171,C183,C195,C207:C217)</f>
        <v>0</v>
      </c>
      <c r="D8" s="133">
        <f t="shared" si="1"/>
        <v>0</v>
      </c>
      <c r="E8" s="133">
        <f t="shared" si="1"/>
        <v>0</v>
      </c>
      <c r="F8" s="133">
        <f t="shared" si="1"/>
        <v>0</v>
      </c>
      <c r="G8" s="133">
        <f t="shared" si="1"/>
        <v>5756</v>
      </c>
      <c r="H8" s="133">
        <f t="shared" si="1"/>
        <v>0</v>
      </c>
      <c r="I8" s="133">
        <f t="shared" si="1"/>
        <v>239</v>
      </c>
      <c r="J8" s="133">
        <f t="shared" si="1"/>
        <v>6693</v>
      </c>
      <c r="K8" s="133">
        <f t="shared" si="1"/>
        <v>4561</v>
      </c>
      <c r="L8" s="133">
        <f t="shared" si="1"/>
        <v>0</v>
      </c>
      <c r="M8" s="133">
        <f t="shared" si="1"/>
        <v>0</v>
      </c>
      <c r="N8" s="133">
        <f t="shared" si="1"/>
        <v>20474</v>
      </c>
      <c r="O8" s="133">
        <f t="shared" si="1"/>
        <v>0</v>
      </c>
      <c r="P8" s="133">
        <f t="shared" si="1"/>
        <v>0</v>
      </c>
      <c r="Q8" s="133">
        <f t="shared" si="1"/>
        <v>0</v>
      </c>
      <c r="R8" s="133">
        <f t="shared" si="1"/>
        <v>0</v>
      </c>
      <c r="S8" s="133">
        <f t="shared" si="1"/>
        <v>1081</v>
      </c>
      <c r="T8" s="133">
        <f t="shared" si="1"/>
        <v>4424</v>
      </c>
      <c r="U8" s="133">
        <f t="shared" si="1"/>
        <v>0</v>
      </c>
      <c r="V8" s="133">
        <f t="shared" si="1"/>
        <v>0</v>
      </c>
    </row>
    <row r="9" spans="1:22" s="72" customFormat="1" ht="15.75" customHeight="1">
      <c r="A9" s="98" t="s">
        <v>1525</v>
      </c>
      <c r="B9" s="133">
        <f t="shared" si="0"/>
        <v>0</v>
      </c>
      <c r="C9" s="133">
        <f aca="true" t="shared" si="2" ref="C9:V9">SUM(C10:C11)</f>
        <v>0</v>
      </c>
      <c r="D9" s="133">
        <f t="shared" si="2"/>
        <v>0</v>
      </c>
      <c r="E9" s="133">
        <f t="shared" si="2"/>
        <v>0</v>
      </c>
      <c r="F9" s="133">
        <f t="shared" si="2"/>
        <v>0</v>
      </c>
      <c r="G9" s="133">
        <f t="shared" si="2"/>
        <v>0</v>
      </c>
      <c r="H9" s="133">
        <f t="shared" si="2"/>
        <v>0</v>
      </c>
      <c r="I9" s="133">
        <f t="shared" si="2"/>
        <v>0</v>
      </c>
      <c r="J9" s="133">
        <f t="shared" si="2"/>
        <v>0</v>
      </c>
      <c r="K9" s="133">
        <f t="shared" si="2"/>
        <v>0</v>
      </c>
      <c r="L9" s="133">
        <f t="shared" si="2"/>
        <v>0</v>
      </c>
      <c r="M9" s="133">
        <f t="shared" si="2"/>
        <v>0</v>
      </c>
      <c r="N9" s="133">
        <f t="shared" si="2"/>
        <v>0</v>
      </c>
      <c r="O9" s="133">
        <f t="shared" si="2"/>
        <v>0</v>
      </c>
      <c r="P9" s="133">
        <f t="shared" si="2"/>
        <v>0</v>
      </c>
      <c r="Q9" s="133">
        <f t="shared" si="2"/>
        <v>0</v>
      </c>
      <c r="R9" s="133">
        <f t="shared" si="2"/>
        <v>0</v>
      </c>
      <c r="S9" s="133">
        <f t="shared" si="2"/>
        <v>0</v>
      </c>
      <c r="T9" s="133">
        <f t="shared" si="2"/>
        <v>0</v>
      </c>
      <c r="U9" s="133">
        <f t="shared" si="2"/>
        <v>0</v>
      </c>
      <c r="V9" s="133">
        <f t="shared" si="2"/>
        <v>0</v>
      </c>
    </row>
    <row r="10" spans="1:22" s="72" customFormat="1" ht="15.75" customHeight="1">
      <c r="A10" s="98" t="s">
        <v>1526</v>
      </c>
      <c r="B10" s="133">
        <f t="shared" si="0"/>
        <v>0</v>
      </c>
      <c r="C10" s="169"/>
      <c r="D10" s="169"/>
      <c r="E10" s="169"/>
      <c r="F10" s="169"/>
      <c r="G10" s="169"/>
      <c r="H10" s="169"/>
      <c r="I10" s="169"/>
      <c r="J10" s="169"/>
      <c r="K10" s="169"/>
      <c r="L10" s="169"/>
      <c r="M10" s="169"/>
      <c r="N10" s="169"/>
      <c r="O10" s="169"/>
      <c r="P10" s="169"/>
      <c r="Q10" s="169"/>
      <c r="R10" s="169"/>
      <c r="S10" s="169"/>
      <c r="T10" s="169"/>
      <c r="U10" s="169"/>
      <c r="V10" s="169"/>
    </row>
    <row r="11" spans="1:22" s="72" customFormat="1" ht="15.75" customHeight="1">
      <c r="A11" s="99" t="s">
        <v>1527</v>
      </c>
      <c r="B11" s="133">
        <f t="shared" si="0"/>
        <v>0</v>
      </c>
      <c r="C11" s="133">
        <f aca="true" t="shared" si="3" ref="C11:V11">SUM(C12:C22)</f>
        <v>0</v>
      </c>
      <c r="D11" s="133">
        <f t="shared" si="3"/>
        <v>0</v>
      </c>
      <c r="E11" s="133">
        <f t="shared" si="3"/>
        <v>0</v>
      </c>
      <c r="F11" s="133">
        <f t="shared" si="3"/>
        <v>0</v>
      </c>
      <c r="G11" s="133">
        <f t="shared" si="3"/>
        <v>0</v>
      </c>
      <c r="H11" s="133">
        <f t="shared" si="3"/>
        <v>0</v>
      </c>
      <c r="I11" s="133">
        <f t="shared" si="3"/>
        <v>0</v>
      </c>
      <c r="J11" s="133">
        <f t="shared" si="3"/>
        <v>0</v>
      </c>
      <c r="K11" s="133">
        <f t="shared" si="3"/>
        <v>0</v>
      </c>
      <c r="L11" s="133">
        <f t="shared" si="3"/>
        <v>0</v>
      </c>
      <c r="M11" s="133">
        <f t="shared" si="3"/>
        <v>0</v>
      </c>
      <c r="N11" s="133">
        <f t="shared" si="3"/>
        <v>0</v>
      </c>
      <c r="O11" s="133">
        <f t="shared" si="3"/>
        <v>0</v>
      </c>
      <c r="P11" s="133">
        <f t="shared" si="3"/>
        <v>0</v>
      </c>
      <c r="Q11" s="133">
        <f t="shared" si="3"/>
        <v>0</v>
      </c>
      <c r="R11" s="133">
        <f t="shared" si="3"/>
        <v>0</v>
      </c>
      <c r="S11" s="133">
        <f t="shared" si="3"/>
        <v>0</v>
      </c>
      <c r="T11" s="133">
        <f t="shared" si="3"/>
        <v>0</v>
      </c>
      <c r="U11" s="133">
        <f t="shared" si="3"/>
        <v>0</v>
      </c>
      <c r="V11" s="133">
        <f t="shared" si="3"/>
        <v>0</v>
      </c>
    </row>
    <row r="12" spans="1:22" s="72" customFormat="1" ht="15.75" customHeight="1">
      <c r="A12" s="98" t="s">
        <v>1528</v>
      </c>
      <c r="B12" s="133">
        <f t="shared" si="0"/>
        <v>0</v>
      </c>
      <c r="C12" s="170"/>
      <c r="D12" s="170"/>
      <c r="E12" s="170"/>
      <c r="F12" s="170"/>
      <c r="G12" s="170"/>
      <c r="H12" s="170"/>
      <c r="I12" s="170"/>
      <c r="J12" s="170"/>
      <c r="K12" s="170"/>
      <c r="L12" s="170"/>
      <c r="M12" s="170"/>
      <c r="N12" s="170"/>
      <c r="O12" s="170"/>
      <c r="P12" s="170"/>
      <c r="Q12" s="170"/>
      <c r="R12" s="170"/>
      <c r="S12" s="170"/>
      <c r="T12" s="170"/>
      <c r="U12" s="170"/>
      <c r="V12" s="170"/>
    </row>
    <row r="13" spans="1:22" s="72" customFormat="1" ht="15.75" customHeight="1">
      <c r="A13" s="98" t="s">
        <v>1529</v>
      </c>
      <c r="B13" s="133">
        <f t="shared" si="0"/>
        <v>0</v>
      </c>
      <c r="C13" s="170"/>
      <c r="D13" s="170"/>
      <c r="E13" s="170"/>
      <c r="F13" s="170"/>
      <c r="G13" s="170"/>
      <c r="H13" s="170"/>
      <c r="I13" s="170"/>
      <c r="J13" s="170"/>
      <c r="K13" s="170"/>
      <c r="L13" s="170"/>
      <c r="M13" s="170"/>
      <c r="N13" s="170"/>
      <c r="O13" s="170"/>
      <c r="P13" s="170"/>
      <c r="Q13" s="170"/>
      <c r="R13" s="170"/>
      <c r="S13" s="170"/>
      <c r="T13" s="170"/>
      <c r="U13" s="170"/>
      <c r="V13" s="170"/>
    </row>
    <row r="14" spans="1:22" s="72" customFormat="1" ht="15.75" customHeight="1">
      <c r="A14" s="98" t="s">
        <v>1530</v>
      </c>
      <c r="B14" s="133">
        <f t="shared" si="0"/>
        <v>0</v>
      </c>
      <c r="C14" s="170"/>
      <c r="D14" s="170"/>
      <c r="E14" s="170"/>
      <c r="F14" s="170"/>
      <c r="G14" s="170"/>
      <c r="H14" s="170"/>
      <c r="I14" s="170"/>
      <c r="J14" s="170"/>
      <c r="K14" s="170"/>
      <c r="L14" s="170"/>
      <c r="M14" s="170"/>
      <c r="N14" s="170"/>
      <c r="O14" s="170"/>
      <c r="P14" s="170"/>
      <c r="Q14" s="170"/>
      <c r="R14" s="170"/>
      <c r="S14" s="170"/>
      <c r="T14" s="170"/>
      <c r="U14" s="170"/>
      <c r="V14" s="170"/>
    </row>
    <row r="15" spans="1:22" s="72" customFormat="1" ht="15.75" customHeight="1">
      <c r="A15" s="98" t="s">
        <v>1531</v>
      </c>
      <c r="B15" s="133">
        <f t="shared" si="0"/>
        <v>0</v>
      </c>
      <c r="C15" s="170"/>
      <c r="D15" s="170"/>
      <c r="E15" s="170"/>
      <c r="F15" s="170"/>
      <c r="G15" s="170"/>
      <c r="H15" s="170"/>
      <c r="I15" s="170"/>
      <c r="J15" s="170"/>
      <c r="K15" s="170"/>
      <c r="L15" s="170"/>
      <c r="M15" s="170"/>
      <c r="N15" s="170"/>
      <c r="O15" s="170"/>
      <c r="P15" s="170"/>
      <c r="Q15" s="170"/>
      <c r="R15" s="170"/>
      <c r="S15" s="170"/>
      <c r="T15" s="170"/>
      <c r="U15" s="170"/>
      <c r="V15" s="170"/>
    </row>
    <row r="16" spans="1:22" s="72" customFormat="1" ht="15.75" customHeight="1">
      <c r="A16" s="98" t="s">
        <v>1532</v>
      </c>
      <c r="B16" s="133">
        <f t="shared" si="0"/>
        <v>0</v>
      </c>
      <c r="C16" s="170"/>
      <c r="D16" s="170"/>
      <c r="E16" s="170"/>
      <c r="F16" s="170"/>
      <c r="G16" s="170"/>
      <c r="H16" s="170"/>
      <c r="I16" s="170"/>
      <c r="J16" s="170"/>
      <c r="K16" s="170"/>
      <c r="L16" s="170"/>
      <c r="M16" s="170"/>
      <c r="N16" s="170"/>
      <c r="O16" s="170"/>
      <c r="P16" s="170"/>
      <c r="Q16" s="170"/>
      <c r="R16" s="170"/>
      <c r="S16" s="170"/>
      <c r="T16" s="170"/>
      <c r="U16" s="170"/>
      <c r="V16" s="170"/>
    </row>
    <row r="17" spans="1:22" s="72" customFormat="1" ht="15.75" customHeight="1">
      <c r="A17" s="98" t="s">
        <v>1533</v>
      </c>
      <c r="B17" s="133">
        <f t="shared" si="0"/>
        <v>0</v>
      </c>
      <c r="C17" s="170"/>
      <c r="D17" s="170"/>
      <c r="E17" s="170"/>
      <c r="F17" s="170"/>
      <c r="G17" s="170"/>
      <c r="H17" s="170"/>
      <c r="I17" s="170"/>
      <c r="J17" s="170"/>
      <c r="K17" s="170"/>
      <c r="L17" s="170"/>
      <c r="M17" s="170"/>
      <c r="N17" s="170"/>
      <c r="O17" s="170"/>
      <c r="P17" s="170"/>
      <c r="Q17" s="170"/>
      <c r="R17" s="170"/>
      <c r="S17" s="170"/>
      <c r="T17" s="170"/>
      <c r="U17" s="170"/>
      <c r="V17" s="170"/>
    </row>
    <row r="18" spans="1:22" s="72" customFormat="1" ht="15.75" customHeight="1">
      <c r="A18" s="98" t="s">
        <v>1534</v>
      </c>
      <c r="B18" s="133">
        <f t="shared" si="0"/>
        <v>0</v>
      </c>
      <c r="C18" s="170"/>
      <c r="D18" s="170"/>
      <c r="E18" s="170"/>
      <c r="F18" s="170"/>
      <c r="G18" s="170"/>
      <c r="H18" s="170"/>
      <c r="I18" s="170"/>
      <c r="J18" s="170"/>
      <c r="K18" s="170"/>
      <c r="L18" s="170"/>
      <c r="M18" s="170"/>
      <c r="N18" s="170"/>
      <c r="O18" s="170"/>
      <c r="P18" s="170"/>
      <c r="Q18" s="170"/>
      <c r="R18" s="170"/>
      <c r="S18" s="170"/>
      <c r="T18" s="170"/>
      <c r="U18" s="170"/>
      <c r="V18" s="170"/>
    </row>
    <row r="19" spans="1:22" s="72" customFormat="1" ht="15.75" customHeight="1">
      <c r="A19" s="98" t="s">
        <v>1535</v>
      </c>
      <c r="B19" s="133">
        <f t="shared" si="0"/>
        <v>0</v>
      </c>
      <c r="C19" s="170"/>
      <c r="D19" s="170"/>
      <c r="E19" s="170"/>
      <c r="F19" s="170"/>
      <c r="G19" s="170"/>
      <c r="H19" s="170"/>
      <c r="I19" s="170"/>
      <c r="J19" s="170"/>
      <c r="K19" s="170"/>
      <c r="L19" s="170"/>
      <c r="M19" s="170"/>
      <c r="N19" s="170"/>
      <c r="O19" s="170"/>
      <c r="P19" s="170"/>
      <c r="Q19" s="170"/>
      <c r="R19" s="170"/>
      <c r="S19" s="170"/>
      <c r="T19" s="170"/>
      <c r="U19" s="170"/>
      <c r="V19" s="170"/>
    </row>
    <row r="20" spans="1:22" s="72" customFormat="1" ht="15.75" customHeight="1">
      <c r="A20" s="98" t="s">
        <v>1536</v>
      </c>
      <c r="B20" s="133">
        <f t="shared" si="0"/>
        <v>0</v>
      </c>
      <c r="C20" s="170"/>
      <c r="D20" s="170"/>
      <c r="E20" s="170"/>
      <c r="F20" s="170"/>
      <c r="G20" s="170"/>
      <c r="H20" s="170"/>
      <c r="I20" s="170"/>
      <c r="J20" s="170"/>
      <c r="K20" s="170"/>
      <c r="L20" s="170"/>
      <c r="M20" s="170"/>
      <c r="N20" s="170"/>
      <c r="O20" s="170"/>
      <c r="P20" s="170"/>
      <c r="Q20" s="170"/>
      <c r="R20" s="170"/>
      <c r="S20" s="170"/>
      <c r="T20" s="170"/>
      <c r="U20" s="170"/>
      <c r="V20" s="170"/>
    </row>
    <row r="21" spans="1:22" s="72" customFormat="1" ht="15.75" customHeight="1">
      <c r="A21" s="98" t="s">
        <v>1537</v>
      </c>
      <c r="B21" s="133">
        <f t="shared" si="0"/>
        <v>0</v>
      </c>
      <c r="C21" s="170"/>
      <c r="D21" s="170"/>
      <c r="E21" s="170"/>
      <c r="F21" s="170"/>
      <c r="G21" s="170"/>
      <c r="H21" s="170"/>
      <c r="I21" s="170"/>
      <c r="J21" s="170"/>
      <c r="K21" s="170"/>
      <c r="L21" s="170"/>
      <c r="M21" s="170"/>
      <c r="N21" s="170"/>
      <c r="O21" s="170"/>
      <c r="P21" s="170"/>
      <c r="Q21" s="170"/>
      <c r="R21" s="170"/>
      <c r="S21" s="170"/>
      <c r="T21" s="170"/>
      <c r="U21" s="170"/>
      <c r="V21" s="170"/>
    </row>
    <row r="22" spans="1:22" s="72" customFormat="1" ht="15.75" customHeight="1">
      <c r="A22" s="98" t="s">
        <v>1538</v>
      </c>
      <c r="B22" s="133">
        <f t="shared" si="0"/>
        <v>0</v>
      </c>
      <c r="C22" s="170"/>
      <c r="D22" s="170"/>
      <c r="E22" s="170"/>
      <c r="F22" s="170"/>
      <c r="G22" s="170"/>
      <c r="H22" s="170"/>
      <c r="I22" s="170"/>
      <c r="J22" s="170"/>
      <c r="K22" s="170"/>
      <c r="L22" s="170"/>
      <c r="M22" s="170"/>
      <c r="N22" s="170"/>
      <c r="O22" s="170"/>
      <c r="P22" s="170"/>
      <c r="Q22" s="170"/>
      <c r="R22" s="170"/>
      <c r="S22" s="170"/>
      <c r="T22" s="170"/>
      <c r="U22" s="170"/>
      <c r="V22" s="170"/>
    </row>
    <row r="23" spans="1:22" s="72" customFormat="1" ht="15.75" customHeight="1">
      <c r="A23" s="98" t="s">
        <v>1539</v>
      </c>
      <c r="B23" s="133">
        <f t="shared" si="0"/>
        <v>0</v>
      </c>
      <c r="C23" s="133">
        <f aca="true" t="shared" si="4" ref="C23:V23">SUM(C24:C25)</f>
        <v>0</v>
      </c>
      <c r="D23" s="133">
        <f t="shared" si="4"/>
        <v>0</v>
      </c>
      <c r="E23" s="133">
        <f t="shared" si="4"/>
        <v>0</v>
      </c>
      <c r="F23" s="133">
        <f t="shared" si="4"/>
        <v>0</v>
      </c>
      <c r="G23" s="133">
        <f t="shared" si="4"/>
        <v>0</v>
      </c>
      <c r="H23" s="133">
        <f t="shared" si="4"/>
        <v>0</v>
      </c>
      <c r="I23" s="133">
        <f t="shared" si="4"/>
        <v>0</v>
      </c>
      <c r="J23" s="133">
        <f t="shared" si="4"/>
        <v>0</v>
      </c>
      <c r="K23" s="133">
        <f t="shared" si="4"/>
        <v>0</v>
      </c>
      <c r="L23" s="133">
        <f t="shared" si="4"/>
        <v>0</v>
      </c>
      <c r="M23" s="133">
        <f t="shared" si="4"/>
        <v>0</v>
      </c>
      <c r="N23" s="133">
        <f t="shared" si="4"/>
        <v>0</v>
      </c>
      <c r="O23" s="133">
        <f t="shared" si="4"/>
        <v>0</v>
      </c>
      <c r="P23" s="133">
        <f t="shared" si="4"/>
        <v>0</v>
      </c>
      <c r="Q23" s="133">
        <f t="shared" si="4"/>
        <v>0</v>
      </c>
      <c r="R23" s="133">
        <f t="shared" si="4"/>
        <v>0</v>
      </c>
      <c r="S23" s="133">
        <f t="shared" si="4"/>
        <v>0</v>
      </c>
      <c r="T23" s="133">
        <f t="shared" si="4"/>
        <v>0</v>
      </c>
      <c r="U23" s="133">
        <f t="shared" si="4"/>
        <v>0</v>
      </c>
      <c r="V23" s="133">
        <f t="shared" si="4"/>
        <v>0</v>
      </c>
    </row>
    <row r="24" spans="1:22" s="72" customFormat="1" ht="15.75" customHeight="1">
      <c r="A24" s="98" t="s">
        <v>1540</v>
      </c>
      <c r="B24" s="133">
        <f t="shared" si="0"/>
        <v>0</v>
      </c>
      <c r="C24" s="170"/>
      <c r="D24" s="170"/>
      <c r="E24" s="170"/>
      <c r="F24" s="170"/>
      <c r="G24" s="170"/>
      <c r="H24" s="170"/>
      <c r="I24" s="170"/>
      <c r="J24" s="170"/>
      <c r="K24" s="170"/>
      <c r="L24" s="170"/>
      <c r="M24" s="170"/>
      <c r="N24" s="170"/>
      <c r="O24" s="170"/>
      <c r="P24" s="170"/>
      <c r="Q24" s="170"/>
      <c r="R24" s="170"/>
      <c r="S24" s="170"/>
      <c r="T24" s="170"/>
      <c r="U24" s="170"/>
      <c r="V24" s="170"/>
    </row>
    <row r="25" spans="1:22" s="72" customFormat="1" ht="15.75" customHeight="1">
      <c r="A25" s="99" t="s">
        <v>1541</v>
      </c>
      <c r="B25" s="133">
        <f t="shared" si="0"/>
        <v>0</v>
      </c>
      <c r="C25" s="133">
        <f aca="true" t="shared" si="5" ref="C25:V25">SUM(C26:C33)</f>
        <v>0</v>
      </c>
      <c r="D25" s="133">
        <f t="shared" si="5"/>
        <v>0</v>
      </c>
      <c r="E25" s="133">
        <f t="shared" si="5"/>
        <v>0</v>
      </c>
      <c r="F25" s="133">
        <f t="shared" si="5"/>
        <v>0</v>
      </c>
      <c r="G25" s="133">
        <f t="shared" si="5"/>
        <v>0</v>
      </c>
      <c r="H25" s="133">
        <f t="shared" si="5"/>
        <v>0</v>
      </c>
      <c r="I25" s="133">
        <f t="shared" si="5"/>
        <v>0</v>
      </c>
      <c r="J25" s="133">
        <f t="shared" si="5"/>
        <v>0</v>
      </c>
      <c r="K25" s="133">
        <f t="shared" si="5"/>
        <v>0</v>
      </c>
      <c r="L25" s="133">
        <f t="shared" si="5"/>
        <v>0</v>
      </c>
      <c r="M25" s="133">
        <f t="shared" si="5"/>
        <v>0</v>
      </c>
      <c r="N25" s="133">
        <f t="shared" si="5"/>
        <v>0</v>
      </c>
      <c r="O25" s="133">
        <f t="shared" si="5"/>
        <v>0</v>
      </c>
      <c r="P25" s="133">
        <f t="shared" si="5"/>
        <v>0</v>
      </c>
      <c r="Q25" s="133">
        <f t="shared" si="5"/>
        <v>0</v>
      </c>
      <c r="R25" s="133">
        <f t="shared" si="5"/>
        <v>0</v>
      </c>
      <c r="S25" s="133">
        <f t="shared" si="5"/>
        <v>0</v>
      </c>
      <c r="T25" s="133">
        <f t="shared" si="5"/>
        <v>0</v>
      </c>
      <c r="U25" s="133">
        <f t="shared" si="5"/>
        <v>0</v>
      </c>
      <c r="V25" s="133">
        <f t="shared" si="5"/>
        <v>0</v>
      </c>
    </row>
    <row r="26" spans="1:22" s="72" customFormat="1" ht="15.75" customHeight="1">
      <c r="A26" s="98" t="s">
        <v>1542</v>
      </c>
      <c r="B26" s="133">
        <f t="shared" si="0"/>
        <v>0</v>
      </c>
      <c r="C26" s="170"/>
      <c r="D26" s="170"/>
      <c r="E26" s="170"/>
      <c r="F26" s="170"/>
      <c r="G26" s="170"/>
      <c r="H26" s="170"/>
      <c r="I26" s="170"/>
      <c r="J26" s="170"/>
      <c r="K26" s="170"/>
      <c r="L26" s="170"/>
      <c r="M26" s="170"/>
      <c r="N26" s="170"/>
      <c r="O26" s="170"/>
      <c r="P26" s="170"/>
      <c r="Q26" s="170"/>
      <c r="R26" s="170"/>
      <c r="S26" s="170"/>
      <c r="T26" s="170"/>
      <c r="U26" s="170"/>
      <c r="V26" s="170"/>
    </row>
    <row r="27" spans="1:22" s="72" customFormat="1" ht="15.75" customHeight="1">
      <c r="A27" s="98" t="s">
        <v>1543</v>
      </c>
      <c r="B27" s="133">
        <f t="shared" si="0"/>
        <v>0</v>
      </c>
      <c r="C27" s="170"/>
      <c r="D27" s="170"/>
      <c r="E27" s="170"/>
      <c r="F27" s="170"/>
      <c r="G27" s="170"/>
      <c r="H27" s="170"/>
      <c r="I27" s="170"/>
      <c r="J27" s="170"/>
      <c r="K27" s="170"/>
      <c r="L27" s="170"/>
      <c r="M27" s="170"/>
      <c r="N27" s="170"/>
      <c r="O27" s="170"/>
      <c r="P27" s="170"/>
      <c r="Q27" s="170"/>
      <c r="R27" s="170"/>
      <c r="S27" s="170"/>
      <c r="T27" s="170"/>
      <c r="U27" s="170"/>
      <c r="V27" s="170"/>
    </row>
    <row r="28" spans="1:22" s="72" customFormat="1" ht="15.75" customHeight="1">
      <c r="A28" s="98" t="s">
        <v>1544</v>
      </c>
      <c r="B28" s="133">
        <f t="shared" si="0"/>
        <v>0</v>
      </c>
      <c r="C28" s="170"/>
      <c r="D28" s="170"/>
      <c r="E28" s="170"/>
      <c r="F28" s="170"/>
      <c r="G28" s="170"/>
      <c r="H28" s="170"/>
      <c r="I28" s="170"/>
      <c r="J28" s="170"/>
      <c r="K28" s="170"/>
      <c r="L28" s="170"/>
      <c r="M28" s="170"/>
      <c r="N28" s="170"/>
      <c r="O28" s="170"/>
      <c r="P28" s="170"/>
      <c r="Q28" s="170"/>
      <c r="R28" s="170"/>
      <c r="S28" s="170"/>
      <c r="T28" s="170"/>
      <c r="U28" s="170"/>
      <c r="V28" s="170"/>
    </row>
    <row r="29" spans="1:22" s="72" customFormat="1" ht="15.75" customHeight="1">
      <c r="A29" s="98" t="s">
        <v>1545</v>
      </c>
      <c r="B29" s="133">
        <f t="shared" si="0"/>
        <v>0</v>
      </c>
      <c r="C29" s="170"/>
      <c r="D29" s="170"/>
      <c r="E29" s="170"/>
      <c r="F29" s="170"/>
      <c r="G29" s="170"/>
      <c r="H29" s="170"/>
      <c r="I29" s="170"/>
      <c r="J29" s="170"/>
      <c r="K29" s="170"/>
      <c r="L29" s="170"/>
      <c r="M29" s="170"/>
      <c r="N29" s="170"/>
      <c r="O29" s="170"/>
      <c r="P29" s="170"/>
      <c r="Q29" s="170"/>
      <c r="R29" s="170"/>
      <c r="S29" s="170"/>
      <c r="T29" s="170"/>
      <c r="U29" s="170"/>
      <c r="V29" s="170"/>
    </row>
    <row r="30" spans="1:22" s="72" customFormat="1" ht="15.75" customHeight="1">
      <c r="A30" s="98" t="s">
        <v>1546</v>
      </c>
      <c r="B30" s="133">
        <f t="shared" si="0"/>
        <v>0</v>
      </c>
      <c r="C30" s="170"/>
      <c r="D30" s="170"/>
      <c r="E30" s="170"/>
      <c r="F30" s="170"/>
      <c r="G30" s="170"/>
      <c r="H30" s="170"/>
      <c r="I30" s="170"/>
      <c r="J30" s="170"/>
      <c r="K30" s="170"/>
      <c r="L30" s="170"/>
      <c r="M30" s="170"/>
      <c r="N30" s="170"/>
      <c r="O30" s="170"/>
      <c r="P30" s="170"/>
      <c r="Q30" s="170"/>
      <c r="R30" s="170"/>
      <c r="S30" s="170"/>
      <c r="T30" s="170"/>
      <c r="U30" s="170"/>
      <c r="V30" s="170"/>
    </row>
    <row r="31" spans="1:22" s="72" customFormat="1" ht="15.75" customHeight="1">
      <c r="A31" s="98" t="s">
        <v>1547</v>
      </c>
      <c r="B31" s="133">
        <f t="shared" si="0"/>
        <v>0</v>
      </c>
      <c r="C31" s="170"/>
      <c r="D31" s="170"/>
      <c r="E31" s="170"/>
      <c r="F31" s="170"/>
      <c r="G31" s="170"/>
      <c r="H31" s="170"/>
      <c r="I31" s="170"/>
      <c r="J31" s="170"/>
      <c r="K31" s="170"/>
      <c r="L31" s="170"/>
      <c r="M31" s="170"/>
      <c r="N31" s="170"/>
      <c r="O31" s="170"/>
      <c r="P31" s="170"/>
      <c r="Q31" s="170"/>
      <c r="R31" s="170"/>
      <c r="S31" s="170"/>
      <c r="T31" s="170"/>
      <c r="U31" s="170"/>
      <c r="V31" s="170"/>
    </row>
    <row r="32" spans="1:22" s="72" customFormat="1" ht="15.75" customHeight="1">
      <c r="A32" s="98" t="s">
        <v>1548</v>
      </c>
      <c r="B32" s="133">
        <f t="shared" si="0"/>
        <v>0</v>
      </c>
      <c r="C32" s="170"/>
      <c r="D32" s="170"/>
      <c r="E32" s="170"/>
      <c r="F32" s="170"/>
      <c r="G32" s="170"/>
      <c r="H32" s="170"/>
      <c r="I32" s="170"/>
      <c r="J32" s="170"/>
      <c r="K32" s="170"/>
      <c r="L32" s="170"/>
      <c r="M32" s="170"/>
      <c r="N32" s="170"/>
      <c r="O32" s="170"/>
      <c r="P32" s="170"/>
      <c r="Q32" s="170"/>
      <c r="R32" s="170"/>
      <c r="S32" s="170"/>
      <c r="T32" s="170"/>
      <c r="U32" s="170"/>
      <c r="V32" s="170"/>
    </row>
    <row r="33" spans="1:22" s="72" customFormat="1" ht="15.75" customHeight="1">
      <c r="A33" s="98" t="s">
        <v>1549</v>
      </c>
      <c r="B33" s="133">
        <f t="shared" si="0"/>
        <v>0</v>
      </c>
      <c r="C33" s="170"/>
      <c r="D33" s="170"/>
      <c r="E33" s="170"/>
      <c r="F33" s="170"/>
      <c r="G33" s="170"/>
      <c r="H33" s="170"/>
      <c r="I33" s="170"/>
      <c r="J33" s="170"/>
      <c r="K33" s="170"/>
      <c r="L33" s="170"/>
      <c r="M33" s="170"/>
      <c r="N33" s="170"/>
      <c r="O33" s="170"/>
      <c r="P33" s="170"/>
      <c r="Q33" s="170"/>
      <c r="R33" s="170"/>
      <c r="S33" s="170"/>
      <c r="T33" s="170"/>
      <c r="U33" s="170"/>
      <c r="V33" s="170"/>
    </row>
    <row r="34" spans="1:22" s="72" customFormat="1" ht="15.75" customHeight="1">
      <c r="A34" s="98" t="s">
        <v>1550</v>
      </c>
      <c r="B34" s="133">
        <f t="shared" si="0"/>
        <v>0</v>
      </c>
      <c r="C34" s="133">
        <f aca="true" t="shared" si="6" ref="C34:V34">SUM(C35:C36)</f>
        <v>0</v>
      </c>
      <c r="D34" s="133">
        <f t="shared" si="6"/>
        <v>0</v>
      </c>
      <c r="E34" s="133">
        <f t="shared" si="6"/>
        <v>0</v>
      </c>
      <c r="F34" s="133">
        <f t="shared" si="6"/>
        <v>0</v>
      </c>
      <c r="G34" s="133">
        <f t="shared" si="6"/>
        <v>0</v>
      </c>
      <c r="H34" s="133">
        <f t="shared" si="6"/>
        <v>0</v>
      </c>
      <c r="I34" s="133">
        <f t="shared" si="6"/>
        <v>0</v>
      </c>
      <c r="J34" s="133">
        <f t="shared" si="6"/>
        <v>0</v>
      </c>
      <c r="K34" s="133">
        <f t="shared" si="6"/>
        <v>0</v>
      </c>
      <c r="L34" s="133">
        <f t="shared" si="6"/>
        <v>0</v>
      </c>
      <c r="M34" s="133">
        <f t="shared" si="6"/>
        <v>0</v>
      </c>
      <c r="N34" s="133">
        <f t="shared" si="6"/>
        <v>0</v>
      </c>
      <c r="O34" s="133">
        <f t="shared" si="6"/>
        <v>0</v>
      </c>
      <c r="P34" s="133">
        <f t="shared" si="6"/>
        <v>0</v>
      </c>
      <c r="Q34" s="133">
        <f t="shared" si="6"/>
        <v>0</v>
      </c>
      <c r="R34" s="133">
        <f t="shared" si="6"/>
        <v>0</v>
      </c>
      <c r="S34" s="133">
        <f t="shared" si="6"/>
        <v>0</v>
      </c>
      <c r="T34" s="133">
        <f t="shared" si="6"/>
        <v>0</v>
      </c>
      <c r="U34" s="133">
        <f t="shared" si="6"/>
        <v>0</v>
      </c>
      <c r="V34" s="133">
        <f t="shared" si="6"/>
        <v>0</v>
      </c>
    </row>
    <row r="35" spans="1:22" s="72" customFormat="1" ht="15.75" customHeight="1">
      <c r="A35" s="98" t="s">
        <v>1551</v>
      </c>
      <c r="B35" s="133">
        <f t="shared" si="0"/>
        <v>0</v>
      </c>
      <c r="C35" s="170"/>
      <c r="D35" s="170"/>
      <c r="E35" s="170"/>
      <c r="F35" s="170"/>
      <c r="G35" s="170"/>
      <c r="H35" s="170"/>
      <c r="I35" s="170"/>
      <c r="J35" s="170"/>
      <c r="K35" s="170"/>
      <c r="L35" s="170"/>
      <c r="M35" s="170"/>
      <c r="N35" s="170"/>
      <c r="O35" s="170"/>
      <c r="P35" s="170"/>
      <c r="Q35" s="170"/>
      <c r="R35" s="170"/>
      <c r="S35" s="170"/>
      <c r="T35" s="170"/>
      <c r="U35" s="170"/>
      <c r="V35" s="170"/>
    </row>
    <row r="36" spans="1:22" s="72" customFormat="1" ht="15.75" customHeight="1">
      <c r="A36" s="98" t="s">
        <v>1552</v>
      </c>
      <c r="B36" s="133">
        <f t="shared" si="0"/>
        <v>0</v>
      </c>
      <c r="C36" s="133">
        <f aca="true" t="shared" si="7" ref="C36:V36">SUM(C37:C51)</f>
        <v>0</v>
      </c>
      <c r="D36" s="133">
        <f t="shared" si="7"/>
        <v>0</v>
      </c>
      <c r="E36" s="133">
        <f t="shared" si="7"/>
        <v>0</v>
      </c>
      <c r="F36" s="133">
        <f t="shared" si="7"/>
        <v>0</v>
      </c>
      <c r="G36" s="133">
        <f t="shared" si="7"/>
        <v>0</v>
      </c>
      <c r="H36" s="133">
        <f t="shared" si="7"/>
        <v>0</v>
      </c>
      <c r="I36" s="133">
        <f t="shared" si="7"/>
        <v>0</v>
      </c>
      <c r="J36" s="133">
        <f t="shared" si="7"/>
        <v>0</v>
      </c>
      <c r="K36" s="133">
        <f t="shared" si="7"/>
        <v>0</v>
      </c>
      <c r="L36" s="133">
        <f t="shared" si="7"/>
        <v>0</v>
      </c>
      <c r="M36" s="133">
        <f t="shared" si="7"/>
        <v>0</v>
      </c>
      <c r="N36" s="133">
        <f t="shared" si="7"/>
        <v>0</v>
      </c>
      <c r="O36" s="133">
        <f t="shared" si="7"/>
        <v>0</v>
      </c>
      <c r="P36" s="133">
        <f t="shared" si="7"/>
        <v>0</v>
      </c>
      <c r="Q36" s="133">
        <f t="shared" si="7"/>
        <v>0</v>
      </c>
      <c r="R36" s="133">
        <f t="shared" si="7"/>
        <v>0</v>
      </c>
      <c r="S36" s="133">
        <f t="shared" si="7"/>
        <v>0</v>
      </c>
      <c r="T36" s="133">
        <f t="shared" si="7"/>
        <v>0</v>
      </c>
      <c r="U36" s="133">
        <f t="shared" si="7"/>
        <v>0</v>
      </c>
      <c r="V36" s="133">
        <f t="shared" si="7"/>
        <v>0</v>
      </c>
    </row>
    <row r="37" spans="1:22" s="72" customFormat="1" ht="15.75" customHeight="1">
      <c r="A37" s="100" t="s">
        <v>1553</v>
      </c>
      <c r="B37" s="133">
        <f t="shared" si="0"/>
        <v>0</v>
      </c>
      <c r="C37" s="170"/>
      <c r="D37" s="170"/>
      <c r="E37" s="170"/>
      <c r="F37" s="170"/>
      <c r="G37" s="170"/>
      <c r="H37" s="170"/>
      <c r="I37" s="170"/>
      <c r="J37" s="170"/>
      <c r="K37" s="170"/>
      <c r="L37" s="170"/>
      <c r="M37" s="170"/>
      <c r="N37" s="170"/>
      <c r="O37" s="170"/>
      <c r="P37" s="170"/>
      <c r="Q37" s="170"/>
      <c r="R37" s="170"/>
      <c r="S37" s="170"/>
      <c r="T37" s="170"/>
      <c r="U37" s="170"/>
      <c r="V37" s="170"/>
    </row>
    <row r="38" spans="1:22" s="72" customFormat="1" ht="15.75" customHeight="1">
      <c r="A38" s="100" t="s">
        <v>1554</v>
      </c>
      <c r="B38" s="133">
        <f t="shared" si="0"/>
        <v>0</v>
      </c>
      <c r="C38" s="170"/>
      <c r="D38" s="170"/>
      <c r="E38" s="170"/>
      <c r="F38" s="170"/>
      <c r="G38" s="170"/>
      <c r="H38" s="170"/>
      <c r="I38" s="170"/>
      <c r="J38" s="170"/>
      <c r="K38" s="170"/>
      <c r="L38" s="170"/>
      <c r="M38" s="170"/>
      <c r="N38" s="170"/>
      <c r="O38" s="170"/>
      <c r="P38" s="170"/>
      <c r="Q38" s="170"/>
      <c r="R38" s="170"/>
      <c r="S38" s="170"/>
      <c r="T38" s="170"/>
      <c r="U38" s="170"/>
      <c r="V38" s="170"/>
    </row>
    <row r="39" spans="1:22" s="72" customFormat="1" ht="15.75" customHeight="1">
      <c r="A39" s="100" t="s">
        <v>1555</v>
      </c>
      <c r="B39" s="133">
        <f t="shared" si="0"/>
        <v>0</v>
      </c>
      <c r="C39" s="170"/>
      <c r="D39" s="170"/>
      <c r="E39" s="170"/>
      <c r="F39" s="170"/>
      <c r="G39" s="170"/>
      <c r="H39" s="170"/>
      <c r="I39" s="170"/>
      <c r="J39" s="170"/>
      <c r="K39" s="170"/>
      <c r="L39" s="170"/>
      <c r="M39" s="170"/>
      <c r="N39" s="170"/>
      <c r="O39" s="170"/>
      <c r="P39" s="170"/>
      <c r="Q39" s="170"/>
      <c r="R39" s="170"/>
      <c r="S39" s="170"/>
      <c r="T39" s="170"/>
      <c r="U39" s="170"/>
      <c r="V39" s="170"/>
    </row>
    <row r="40" spans="1:22" s="72" customFormat="1" ht="15.75" customHeight="1">
      <c r="A40" s="100" t="s">
        <v>1556</v>
      </c>
      <c r="B40" s="133">
        <f t="shared" si="0"/>
        <v>0</v>
      </c>
      <c r="C40" s="170"/>
      <c r="D40" s="170"/>
      <c r="E40" s="170"/>
      <c r="F40" s="170"/>
      <c r="G40" s="170"/>
      <c r="H40" s="170"/>
      <c r="I40" s="170"/>
      <c r="J40" s="170"/>
      <c r="K40" s="170"/>
      <c r="L40" s="170"/>
      <c r="M40" s="170"/>
      <c r="N40" s="170"/>
      <c r="O40" s="170"/>
      <c r="P40" s="170"/>
      <c r="Q40" s="170"/>
      <c r="R40" s="170"/>
      <c r="S40" s="170"/>
      <c r="T40" s="170"/>
      <c r="U40" s="170"/>
      <c r="V40" s="170"/>
    </row>
    <row r="41" spans="1:22" s="72" customFormat="1" ht="15.75" customHeight="1">
      <c r="A41" s="100" t="s">
        <v>1557</v>
      </c>
      <c r="B41" s="133">
        <f t="shared" si="0"/>
        <v>0</v>
      </c>
      <c r="C41" s="170"/>
      <c r="D41" s="170"/>
      <c r="E41" s="170"/>
      <c r="F41" s="170"/>
      <c r="G41" s="170"/>
      <c r="H41" s="170"/>
      <c r="I41" s="170"/>
      <c r="J41" s="170"/>
      <c r="K41" s="170"/>
      <c r="L41" s="170"/>
      <c r="M41" s="170"/>
      <c r="N41" s="170"/>
      <c r="O41" s="170"/>
      <c r="P41" s="170"/>
      <c r="Q41" s="170"/>
      <c r="R41" s="170"/>
      <c r="S41" s="170"/>
      <c r="T41" s="170"/>
      <c r="U41" s="170"/>
      <c r="V41" s="170"/>
    </row>
    <row r="42" spans="1:22" s="72" customFormat="1" ht="15.75" customHeight="1">
      <c r="A42" s="100" t="s">
        <v>1558</v>
      </c>
      <c r="B42" s="133">
        <f t="shared" si="0"/>
        <v>0</v>
      </c>
      <c r="C42" s="170"/>
      <c r="D42" s="170"/>
      <c r="E42" s="170"/>
      <c r="F42" s="170"/>
      <c r="G42" s="170"/>
      <c r="H42" s="170"/>
      <c r="I42" s="170"/>
      <c r="J42" s="170"/>
      <c r="K42" s="170"/>
      <c r="L42" s="170"/>
      <c r="M42" s="170"/>
      <c r="N42" s="170"/>
      <c r="O42" s="170"/>
      <c r="P42" s="170"/>
      <c r="Q42" s="170"/>
      <c r="R42" s="170"/>
      <c r="S42" s="170"/>
      <c r="T42" s="170"/>
      <c r="U42" s="170"/>
      <c r="V42" s="170"/>
    </row>
    <row r="43" spans="1:22" s="72" customFormat="1" ht="15.75" customHeight="1">
      <c r="A43" s="100" t="s">
        <v>1559</v>
      </c>
      <c r="B43" s="133">
        <f t="shared" si="0"/>
        <v>0</v>
      </c>
      <c r="C43" s="170"/>
      <c r="D43" s="170"/>
      <c r="E43" s="170"/>
      <c r="F43" s="170"/>
      <c r="G43" s="170"/>
      <c r="H43" s="170"/>
      <c r="I43" s="170"/>
      <c r="J43" s="170"/>
      <c r="K43" s="170"/>
      <c r="L43" s="170"/>
      <c r="M43" s="170"/>
      <c r="N43" s="170"/>
      <c r="O43" s="170"/>
      <c r="P43" s="170"/>
      <c r="Q43" s="170"/>
      <c r="R43" s="170"/>
      <c r="S43" s="170"/>
      <c r="T43" s="170"/>
      <c r="U43" s="170"/>
      <c r="V43" s="170"/>
    </row>
    <row r="44" spans="1:22" s="72" customFormat="1" ht="15.75" customHeight="1">
      <c r="A44" s="100" t="s">
        <v>1560</v>
      </c>
      <c r="B44" s="133">
        <f t="shared" si="0"/>
        <v>0</v>
      </c>
      <c r="C44" s="170"/>
      <c r="D44" s="170"/>
      <c r="E44" s="170"/>
      <c r="F44" s="170"/>
      <c r="G44" s="170"/>
      <c r="H44" s="170"/>
      <c r="I44" s="170"/>
      <c r="J44" s="170"/>
      <c r="K44" s="170"/>
      <c r="L44" s="170"/>
      <c r="M44" s="170"/>
      <c r="N44" s="170"/>
      <c r="O44" s="170"/>
      <c r="P44" s="170"/>
      <c r="Q44" s="170"/>
      <c r="R44" s="170"/>
      <c r="S44" s="170"/>
      <c r="T44" s="170"/>
      <c r="U44" s="170"/>
      <c r="V44" s="170"/>
    </row>
    <row r="45" spans="1:22" s="72" customFormat="1" ht="15.75" customHeight="1">
      <c r="A45" s="100" t="s">
        <v>1561</v>
      </c>
      <c r="B45" s="133">
        <f t="shared" si="0"/>
        <v>0</v>
      </c>
      <c r="C45" s="170"/>
      <c r="D45" s="170"/>
      <c r="E45" s="170"/>
      <c r="F45" s="170"/>
      <c r="G45" s="170"/>
      <c r="H45" s="170"/>
      <c r="I45" s="170"/>
      <c r="J45" s="170"/>
      <c r="K45" s="170"/>
      <c r="L45" s="170"/>
      <c r="M45" s="170"/>
      <c r="N45" s="170"/>
      <c r="O45" s="170"/>
      <c r="P45" s="170"/>
      <c r="Q45" s="170"/>
      <c r="R45" s="170"/>
      <c r="S45" s="170"/>
      <c r="T45" s="170"/>
      <c r="U45" s="170"/>
      <c r="V45" s="170"/>
    </row>
    <row r="46" spans="1:22" s="72" customFormat="1" ht="15.75" customHeight="1">
      <c r="A46" s="100" t="s">
        <v>1562</v>
      </c>
      <c r="B46" s="133">
        <f t="shared" si="0"/>
        <v>0</v>
      </c>
      <c r="C46" s="170"/>
      <c r="D46" s="170"/>
      <c r="E46" s="170"/>
      <c r="F46" s="170"/>
      <c r="G46" s="170"/>
      <c r="H46" s="170"/>
      <c r="I46" s="170"/>
      <c r="J46" s="170"/>
      <c r="K46" s="170"/>
      <c r="L46" s="170"/>
      <c r="M46" s="170"/>
      <c r="N46" s="170"/>
      <c r="O46" s="170"/>
      <c r="P46" s="170"/>
      <c r="Q46" s="170"/>
      <c r="R46" s="170"/>
      <c r="S46" s="170"/>
      <c r="T46" s="170"/>
      <c r="U46" s="170"/>
      <c r="V46" s="170"/>
    </row>
    <row r="47" spans="1:22" s="72" customFormat="1" ht="15.75" customHeight="1">
      <c r="A47" s="100" t="s">
        <v>1563</v>
      </c>
      <c r="B47" s="133">
        <f t="shared" si="0"/>
        <v>0</v>
      </c>
      <c r="C47" s="170"/>
      <c r="D47" s="170"/>
      <c r="E47" s="170"/>
      <c r="F47" s="170"/>
      <c r="G47" s="170"/>
      <c r="H47" s="170"/>
      <c r="I47" s="170"/>
      <c r="J47" s="170"/>
      <c r="K47" s="170"/>
      <c r="L47" s="170"/>
      <c r="M47" s="170"/>
      <c r="N47" s="170"/>
      <c r="O47" s="170"/>
      <c r="P47" s="170"/>
      <c r="Q47" s="170"/>
      <c r="R47" s="170"/>
      <c r="S47" s="170"/>
      <c r="T47" s="170"/>
      <c r="U47" s="170"/>
      <c r="V47" s="170"/>
    </row>
    <row r="48" spans="1:22" s="72" customFormat="1" ht="15.75" customHeight="1">
      <c r="A48" s="100" t="s">
        <v>1564</v>
      </c>
      <c r="B48" s="133">
        <f t="shared" si="0"/>
        <v>0</v>
      </c>
      <c r="C48" s="170"/>
      <c r="D48" s="170"/>
      <c r="E48" s="170"/>
      <c r="F48" s="170"/>
      <c r="G48" s="170"/>
      <c r="H48" s="170"/>
      <c r="I48" s="170"/>
      <c r="J48" s="170"/>
      <c r="K48" s="170"/>
      <c r="L48" s="170"/>
      <c r="M48" s="170"/>
      <c r="N48" s="170"/>
      <c r="O48" s="170"/>
      <c r="P48" s="170"/>
      <c r="Q48" s="170"/>
      <c r="R48" s="170"/>
      <c r="S48" s="170"/>
      <c r="T48" s="170"/>
      <c r="U48" s="170"/>
      <c r="V48" s="170"/>
    </row>
    <row r="49" spans="1:22" s="72" customFormat="1" ht="15.75" customHeight="1">
      <c r="A49" s="100" t="s">
        <v>1565</v>
      </c>
      <c r="B49" s="133">
        <f t="shared" si="0"/>
        <v>0</v>
      </c>
      <c r="C49" s="170"/>
      <c r="D49" s="170"/>
      <c r="E49" s="170"/>
      <c r="F49" s="170"/>
      <c r="G49" s="170"/>
      <c r="H49" s="170"/>
      <c r="I49" s="170"/>
      <c r="J49" s="170"/>
      <c r="K49" s="170"/>
      <c r="L49" s="170"/>
      <c r="M49" s="170"/>
      <c r="N49" s="170"/>
      <c r="O49" s="170"/>
      <c r="P49" s="170"/>
      <c r="Q49" s="170"/>
      <c r="R49" s="170"/>
      <c r="S49" s="170"/>
      <c r="T49" s="170"/>
      <c r="U49" s="170"/>
      <c r="V49" s="170"/>
    </row>
    <row r="50" spans="1:22" s="72" customFormat="1" ht="15.75" customHeight="1">
      <c r="A50" s="100" t="s">
        <v>1566</v>
      </c>
      <c r="B50" s="133">
        <f t="shared" si="0"/>
        <v>0</v>
      </c>
      <c r="C50" s="170"/>
      <c r="D50" s="170"/>
      <c r="E50" s="170"/>
      <c r="F50" s="170"/>
      <c r="G50" s="170"/>
      <c r="H50" s="170"/>
      <c r="I50" s="170"/>
      <c r="J50" s="170"/>
      <c r="K50" s="170"/>
      <c r="L50" s="170"/>
      <c r="M50" s="170"/>
      <c r="N50" s="170"/>
      <c r="O50" s="170"/>
      <c r="P50" s="170"/>
      <c r="Q50" s="170"/>
      <c r="R50" s="170"/>
      <c r="S50" s="170"/>
      <c r="T50" s="170"/>
      <c r="U50" s="170"/>
      <c r="V50" s="170"/>
    </row>
    <row r="51" spans="1:22" s="72" customFormat="1" ht="15.75" customHeight="1">
      <c r="A51" s="100" t="s">
        <v>1567</v>
      </c>
      <c r="B51" s="133">
        <f t="shared" si="0"/>
        <v>0</v>
      </c>
      <c r="C51" s="170"/>
      <c r="D51" s="170"/>
      <c r="E51" s="170"/>
      <c r="F51" s="170"/>
      <c r="G51" s="170"/>
      <c r="H51" s="170"/>
      <c r="I51" s="170"/>
      <c r="J51" s="170"/>
      <c r="K51" s="170"/>
      <c r="L51" s="170"/>
      <c r="M51" s="170"/>
      <c r="N51" s="170"/>
      <c r="O51" s="170"/>
      <c r="P51" s="170"/>
      <c r="Q51" s="170"/>
      <c r="R51" s="170"/>
      <c r="S51" s="170"/>
      <c r="T51" s="170"/>
      <c r="U51" s="170"/>
      <c r="V51" s="170"/>
    </row>
    <row r="52" spans="1:22" s="72" customFormat="1" ht="15.75" customHeight="1">
      <c r="A52" s="98" t="s">
        <v>1568</v>
      </c>
      <c r="B52" s="133">
        <f t="shared" si="0"/>
        <v>0</v>
      </c>
      <c r="C52" s="133">
        <f aca="true" t="shared" si="8" ref="C52:V52">SUM(C53:C54)</f>
        <v>0</v>
      </c>
      <c r="D52" s="133">
        <f t="shared" si="8"/>
        <v>0</v>
      </c>
      <c r="E52" s="133">
        <f t="shared" si="8"/>
        <v>0</v>
      </c>
      <c r="F52" s="133">
        <f t="shared" si="8"/>
        <v>0</v>
      </c>
      <c r="G52" s="133">
        <f t="shared" si="8"/>
        <v>0</v>
      </c>
      <c r="H52" s="133">
        <f t="shared" si="8"/>
        <v>0</v>
      </c>
      <c r="I52" s="133">
        <f t="shared" si="8"/>
        <v>0</v>
      </c>
      <c r="J52" s="133">
        <f t="shared" si="8"/>
        <v>0</v>
      </c>
      <c r="K52" s="133">
        <f t="shared" si="8"/>
        <v>0</v>
      </c>
      <c r="L52" s="133">
        <f t="shared" si="8"/>
        <v>0</v>
      </c>
      <c r="M52" s="133">
        <f t="shared" si="8"/>
        <v>0</v>
      </c>
      <c r="N52" s="133">
        <f t="shared" si="8"/>
        <v>0</v>
      </c>
      <c r="O52" s="133">
        <f t="shared" si="8"/>
        <v>0</v>
      </c>
      <c r="P52" s="133">
        <f t="shared" si="8"/>
        <v>0</v>
      </c>
      <c r="Q52" s="133">
        <f t="shared" si="8"/>
        <v>0</v>
      </c>
      <c r="R52" s="133">
        <f t="shared" si="8"/>
        <v>0</v>
      </c>
      <c r="S52" s="133">
        <f t="shared" si="8"/>
        <v>0</v>
      </c>
      <c r="T52" s="133">
        <f t="shared" si="8"/>
        <v>0</v>
      </c>
      <c r="U52" s="133">
        <f t="shared" si="8"/>
        <v>0</v>
      </c>
      <c r="V52" s="133">
        <f t="shared" si="8"/>
        <v>0</v>
      </c>
    </row>
    <row r="53" spans="1:22" s="72" customFormat="1" ht="15.75" customHeight="1">
      <c r="A53" s="98" t="s">
        <v>1569</v>
      </c>
      <c r="B53" s="133">
        <f t="shared" si="0"/>
        <v>0</v>
      </c>
      <c r="C53" s="170"/>
      <c r="D53" s="170"/>
      <c r="E53" s="170"/>
      <c r="F53" s="170"/>
      <c r="G53" s="170"/>
      <c r="H53" s="170"/>
      <c r="I53" s="170"/>
      <c r="J53" s="170"/>
      <c r="K53" s="170"/>
      <c r="L53" s="170"/>
      <c r="M53" s="170"/>
      <c r="N53" s="170"/>
      <c r="O53" s="170"/>
      <c r="P53" s="170"/>
      <c r="Q53" s="170"/>
      <c r="R53" s="170"/>
      <c r="S53" s="170"/>
      <c r="T53" s="170"/>
      <c r="U53" s="170"/>
      <c r="V53" s="170"/>
    </row>
    <row r="54" spans="1:22" s="72" customFormat="1" ht="15.75" customHeight="1">
      <c r="A54" s="98" t="s">
        <v>1570</v>
      </c>
      <c r="B54" s="133">
        <f t="shared" si="0"/>
        <v>0</v>
      </c>
      <c r="C54" s="133">
        <f aca="true" t="shared" si="9" ref="C54:V54">SUM(C55:C63)</f>
        <v>0</v>
      </c>
      <c r="D54" s="133">
        <f t="shared" si="9"/>
        <v>0</v>
      </c>
      <c r="E54" s="133">
        <f t="shared" si="9"/>
        <v>0</v>
      </c>
      <c r="F54" s="133">
        <f t="shared" si="9"/>
        <v>0</v>
      </c>
      <c r="G54" s="133">
        <f t="shared" si="9"/>
        <v>0</v>
      </c>
      <c r="H54" s="133">
        <f t="shared" si="9"/>
        <v>0</v>
      </c>
      <c r="I54" s="133">
        <f t="shared" si="9"/>
        <v>0</v>
      </c>
      <c r="J54" s="133">
        <f t="shared" si="9"/>
        <v>0</v>
      </c>
      <c r="K54" s="133">
        <f t="shared" si="9"/>
        <v>0</v>
      </c>
      <c r="L54" s="133">
        <f t="shared" si="9"/>
        <v>0</v>
      </c>
      <c r="M54" s="133">
        <f t="shared" si="9"/>
        <v>0</v>
      </c>
      <c r="N54" s="133">
        <f t="shared" si="9"/>
        <v>0</v>
      </c>
      <c r="O54" s="133">
        <f t="shared" si="9"/>
        <v>0</v>
      </c>
      <c r="P54" s="133">
        <f t="shared" si="9"/>
        <v>0</v>
      </c>
      <c r="Q54" s="133">
        <f t="shared" si="9"/>
        <v>0</v>
      </c>
      <c r="R54" s="133">
        <f t="shared" si="9"/>
        <v>0</v>
      </c>
      <c r="S54" s="133">
        <f t="shared" si="9"/>
        <v>0</v>
      </c>
      <c r="T54" s="133">
        <f t="shared" si="9"/>
        <v>0</v>
      </c>
      <c r="U54" s="133">
        <f t="shared" si="9"/>
        <v>0</v>
      </c>
      <c r="V54" s="133">
        <f t="shared" si="9"/>
        <v>0</v>
      </c>
    </row>
    <row r="55" spans="1:22" s="72" customFormat="1" ht="15.75" customHeight="1">
      <c r="A55" s="98" t="s">
        <v>1571</v>
      </c>
      <c r="B55" s="133">
        <f t="shared" si="0"/>
        <v>0</v>
      </c>
      <c r="C55" s="170"/>
      <c r="D55" s="170"/>
      <c r="E55" s="170"/>
      <c r="F55" s="170"/>
      <c r="G55" s="170"/>
      <c r="H55" s="170"/>
      <c r="I55" s="170"/>
      <c r="J55" s="170"/>
      <c r="K55" s="170"/>
      <c r="L55" s="170"/>
      <c r="M55" s="170"/>
      <c r="N55" s="170"/>
      <c r="O55" s="170"/>
      <c r="P55" s="170"/>
      <c r="Q55" s="170"/>
      <c r="R55" s="170"/>
      <c r="S55" s="170"/>
      <c r="T55" s="170"/>
      <c r="U55" s="170"/>
      <c r="V55" s="170"/>
    </row>
    <row r="56" spans="1:22" s="72" customFormat="1" ht="15.75" customHeight="1">
      <c r="A56" s="98" t="s">
        <v>1572</v>
      </c>
      <c r="B56" s="133">
        <f t="shared" si="0"/>
        <v>0</v>
      </c>
      <c r="C56" s="170"/>
      <c r="D56" s="170"/>
      <c r="E56" s="170"/>
      <c r="F56" s="170"/>
      <c r="G56" s="170"/>
      <c r="H56" s="170"/>
      <c r="I56" s="170"/>
      <c r="J56" s="170"/>
      <c r="K56" s="170"/>
      <c r="L56" s="170"/>
      <c r="M56" s="170"/>
      <c r="N56" s="170"/>
      <c r="O56" s="170"/>
      <c r="P56" s="170"/>
      <c r="Q56" s="170"/>
      <c r="R56" s="170"/>
      <c r="S56" s="170"/>
      <c r="T56" s="170"/>
      <c r="U56" s="170"/>
      <c r="V56" s="170"/>
    </row>
    <row r="57" spans="1:22" s="72" customFormat="1" ht="15.75" customHeight="1">
      <c r="A57" s="98" t="s">
        <v>1573</v>
      </c>
      <c r="B57" s="133">
        <f t="shared" si="0"/>
        <v>0</v>
      </c>
      <c r="C57" s="170"/>
      <c r="D57" s="170"/>
      <c r="E57" s="170"/>
      <c r="F57" s="170"/>
      <c r="G57" s="170"/>
      <c r="H57" s="170"/>
      <c r="I57" s="170"/>
      <c r="J57" s="170"/>
      <c r="K57" s="170"/>
      <c r="L57" s="170"/>
      <c r="M57" s="170"/>
      <c r="N57" s="170"/>
      <c r="O57" s="170"/>
      <c r="P57" s="170"/>
      <c r="Q57" s="170"/>
      <c r="R57" s="170"/>
      <c r="S57" s="170"/>
      <c r="T57" s="170"/>
      <c r="U57" s="170"/>
      <c r="V57" s="170"/>
    </row>
    <row r="58" spans="1:22" s="72" customFormat="1" ht="15.75" customHeight="1">
      <c r="A58" s="98" t="s">
        <v>1574</v>
      </c>
      <c r="B58" s="133">
        <f t="shared" si="0"/>
        <v>0</v>
      </c>
      <c r="C58" s="170"/>
      <c r="D58" s="170"/>
      <c r="E58" s="170"/>
      <c r="F58" s="170"/>
      <c r="G58" s="170"/>
      <c r="H58" s="170"/>
      <c r="I58" s="170"/>
      <c r="J58" s="170"/>
      <c r="K58" s="170"/>
      <c r="L58" s="170"/>
      <c r="M58" s="170"/>
      <c r="N58" s="170"/>
      <c r="O58" s="170"/>
      <c r="P58" s="170"/>
      <c r="Q58" s="170"/>
      <c r="R58" s="170"/>
      <c r="S58" s="170"/>
      <c r="T58" s="170"/>
      <c r="U58" s="170"/>
      <c r="V58" s="170"/>
    </row>
    <row r="59" spans="1:22" s="72" customFormat="1" ht="15.75" customHeight="1">
      <c r="A59" s="98" t="s">
        <v>1575</v>
      </c>
      <c r="B59" s="133">
        <f t="shared" si="0"/>
        <v>0</v>
      </c>
      <c r="C59" s="170"/>
      <c r="D59" s="170"/>
      <c r="E59" s="170"/>
      <c r="F59" s="170"/>
      <c r="G59" s="170"/>
      <c r="H59" s="170"/>
      <c r="I59" s="170"/>
      <c r="J59" s="170"/>
      <c r="K59" s="170"/>
      <c r="L59" s="170"/>
      <c r="M59" s="170"/>
      <c r="N59" s="170"/>
      <c r="O59" s="170"/>
      <c r="P59" s="170"/>
      <c r="Q59" s="170"/>
      <c r="R59" s="170"/>
      <c r="S59" s="170"/>
      <c r="T59" s="170"/>
      <c r="U59" s="170"/>
      <c r="V59" s="170"/>
    </row>
    <row r="60" spans="1:22" s="72" customFormat="1" ht="15.75" customHeight="1">
      <c r="A60" s="98" t="s">
        <v>1576</v>
      </c>
      <c r="B60" s="133">
        <f t="shared" si="0"/>
        <v>0</v>
      </c>
      <c r="C60" s="170"/>
      <c r="D60" s="170"/>
      <c r="E60" s="170"/>
      <c r="F60" s="170"/>
      <c r="G60" s="170"/>
      <c r="H60" s="170"/>
      <c r="I60" s="170"/>
      <c r="J60" s="170"/>
      <c r="K60" s="170"/>
      <c r="L60" s="170"/>
      <c r="M60" s="170"/>
      <c r="N60" s="170"/>
      <c r="O60" s="170"/>
      <c r="P60" s="170"/>
      <c r="Q60" s="170"/>
      <c r="R60" s="170"/>
      <c r="S60" s="170"/>
      <c r="T60" s="170"/>
      <c r="U60" s="170"/>
      <c r="V60" s="170"/>
    </row>
    <row r="61" spans="1:22" s="72" customFormat="1" ht="15.75" customHeight="1">
      <c r="A61" s="98" t="s">
        <v>1577</v>
      </c>
      <c r="B61" s="133">
        <f t="shared" si="0"/>
        <v>0</v>
      </c>
      <c r="C61" s="170"/>
      <c r="D61" s="170"/>
      <c r="E61" s="170"/>
      <c r="F61" s="170"/>
      <c r="G61" s="170"/>
      <c r="H61" s="170"/>
      <c r="I61" s="170"/>
      <c r="J61" s="170"/>
      <c r="K61" s="170"/>
      <c r="L61" s="170"/>
      <c r="M61" s="170"/>
      <c r="N61" s="170"/>
      <c r="O61" s="170"/>
      <c r="P61" s="170"/>
      <c r="Q61" s="170"/>
      <c r="R61" s="170"/>
      <c r="S61" s="170"/>
      <c r="T61" s="170"/>
      <c r="U61" s="170"/>
      <c r="V61" s="170"/>
    </row>
    <row r="62" spans="1:22" s="72" customFormat="1" ht="15.75" customHeight="1">
      <c r="A62" s="98" t="s">
        <v>1578</v>
      </c>
      <c r="B62" s="133">
        <f t="shared" si="0"/>
        <v>0</v>
      </c>
      <c r="C62" s="170"/>
      <c r="D62" s="170"/>
      <c r="E62" s="170"/>
      <c r="F62" s="170"/>
      <c r="G62" s="170"/>
      <c r="H62" s="170"/>
      <c r="I62" s="170"/>
      <c r="J62" s="170"/>
      <c r="K62" s="170"/>
      <c r="L62" s="170"/>
      <c r="M62" s="170"/>
      <c r="N62" s="170"/>
      <c r="O62" s="170"/>
      <c r="P62" s="170"/>
      <c r="Q62" s="170"/>
      <c r="R62" s="170"/>
      <c r="S62" s="170"/>
      <c r="T62" s="170"/>
      <c r="U62" s="170"/>
      <c r="V62" s="170"/>
    </row>
    <row r="63" spans="1:22" s="72" customFormat="1" ht="15.75" customHeight="1">
      <c r="A63" s="98" t="s">
        <v>1579</v>
      </c>
      <c r="B63" s="133">
        <f t="shared" si="0"/>
        <v>0</v>
      </c>
      <c r="C63" s="170"/>
      <c r="D63" s="170"/>
      <c r="E63" s="170"/>
      <c r="F63" s="170"/>
      <c r="G63" s="170"/>
      <c r="H63" s="170"/>
      <c r="I63" s="170"/>
      <c r="J63" s="170"/>
      <c r="K63" s="170"/>
      <c r="L63" s="170"/>
      <c r="M63" s="170"/>
      <c r="N63" s="170"/>
      <c r="O63" s="170"/>
      <c r="P63" s="170"/>
      <c r="Q63" s="170"/>
      <c r="R63" s="170"/>
      <c r="S63" s="170"/>
      <c r="T63" s="170"/>
      <c r="U63" s="170"/>
      <c r="V63" s="170"/>
    </row>
    <row r="64" spans="1:22" s="72" customFormat="1" ht="15.75" customHeight="1">
      <c r="A64" s="98" t="s">
        <v>1580</v>
      </c>
      <c r="B64" s="133">
        <f t="shared" si="0"/>
        <v>0</v>
      </c>
      <c r="C64" s="133">
        <f aca="true" t="shared" si="10" ref="C64:V64">SUM(C65:C66)</f>
        <v>0</v>
      </c>
      <c r="D64" s="133">
        <f t="shared" si="10"/>
        <v>0</v>
      </c>
      <c r="E64" s="133">
        <f t="shared" si="10"/>
        <v>0</v>
      </c>
      <c r="F64" s="133">
        <f t="shared" si="10"/>
        <v>0</v>
      </c>
      <c r="G64" s="133">
        <f t="shared" si="10"/>
        <v>0</v>
      </c>
      <c r="H64" s="133">
        <f t="shared" si="10"/>
        <v>0</v>
      </c>
      <c r="I64" s="133">
        <f t="shared" si="10"/>
        <v>0</v>
      </c>
      <c r="J64" s="133">
        <f t="shared" si="10"/>
        <v>0</v>
      </c>
      <c r="K64" s="133">
        <f t="shared" si="10"/>
        <v>0</v>
      </c>
      <c r="L64" s="133">
        <f t="shared" si="10"/>
        <v>0</v>
      </c>
      <c r="M64" s="133">
        <f t="shared" si="10"/>
        <v>0</v>
      </c>
      <c r="N64" s="133">
        <f t="shared" si="10"/>
        <v>0</v>
      </c>
      <c r="O64" s="133">
        <f t="shared" si="10"/>
        <v>0</v>
      </c>
      <c r="P64" s="133">
        <f t="shared" si="10"/>
        <v>0</v>
      </c>
      <c r="Q64" s="133">
        <f t="shared" si="10"/>
        <v>0</v>
      </c>
      <c r="R64" s="133">
        <f t="shared" si="10"/>
        <v>0</v>
      </c>
      <c r="S64" s="133">
        <f t="shared" si="10"/>
        <v>0</v>
      </c>
      <c r="T64" s="133">
        <f t="shared" si="10"/>
        <v>0</v>
      </c>
      <c r="U64" s="133">
        <f t="shared" si="10"/>
        <v>0</v>
      </c>
      <c r="V64" s="133">
        <f t="shared" si="10"/>
        <v>0</v>
      </c>
    </row>
    <row r="65" spans="1:22" s="72" customFormat="1" ht="15.75" customHeight="1">
      <c r="A65" s="98" t="s">
        <v>1581</v>
      </c>
      <c r="B65" s="133">
        <f t="shared" si="0"/>
        <v>0</v>
      </c>
      <c r="C65" s="170"/>
      <c r="D65" s="170"/>
      <c r="E65" s="170"/>
      <c r="F65" s="170"/>
      <c r="G65" s="170"/>
      <c r="H65" s="170"/>
      <c r="I65" s="170"/>
      <c r="J65" s="170"/>
      <c r="K65" s="170"/>
      <c r="L65" s="170"/>
      <c r="M65" s="170"/>
      <c r="N65" s="170"/>
      <c r="O65" s="170"/>
      <c r="P65" s="170"/>
      <c r="Q65" s="170"/>
      <c r="R65" s="170"/>
      <c r="S65" s="170"/>
      <c r="T65" s="170"/>
      <c r="U65" s="170"/>
      <c r="V65" s="170"/>
    </row>
    <row r="66" spans="1:22" s="72" customFormat="1" ht="15.75" customHeight="1">
      <c r="A66" s="98" t="s">
        <v>1582</v>
      </c>
      <c r="B66" s="133">
        <f t="shared" si="0"/>
        <v>0</v>
      </c>
      <c r="C66" s="133">
        <f aca="true" t="shared" si="11" ref="C66:V66">SUM(C67:C74)</f>
        <v>0</v>
      </c>
      <c r="D66" s="133">
        <f t="shared" si="11"/>
        <v>0</v>
      </c>
      <c r="E66" s="133">
        <f t="shared" si="11"/>
        <v>0</v>
      </c>
      <c r="F66" s="133">
        <f t="shared" si="11"/>
        <v>0</v>
      </c>
      <c r="G66" s="133">
        <f t="shared" si="11"/>
        <v>0</v>
      </c>
      <c r="H66" s="133">
        <f t="shared" si="11"/>
        <v>0</v>
      </c>
      <c r="I66" s="133">
        <f t="shared" si="11"/>
        <v>0</v>
      </c>
      <c r="J66" s="133">
        <f t="shared" si="11"/>
        <v>0</v>
      </c>
      <c r="K66" s="133">
        <f t="shared" si="11"/>
        <v>0</v>
      </c>
      <c r="L66" s="133">
        <f t="shared" si="11"/>
        <v>0</v>
      </c>
      <c r="M66" s="133">
        <f t="shared" si="11"/>
        <v>0</v>
      </c>
      <c r="N66" s="133">
        <f t="shared" si="11"/>
        <v>0</v>
      </c>
      <c r="O66" s="133">
        <f t="shared" si="11"/>
        <v>0</v>
      </c>
      <c r="P66" s="133">
        <f t="shared" si="11"/>
        <v>0</v>
      </c>
      <c r="Q66" s="133">
        <f t="shared" si="11"/>
        <v>0</v>
      </c>
      <c r="R66" s="133">
        <f t="shared" si="11"/>
        <v>0</v>
      </c>
      <c r="S66" s="133">
        <f t="shared" si="11"/>
        <v>0</v>
      </c>
      <c r="T66" s="133">
        <f t="shared" si="11"/>
        <v>0</v>
      </c>
      <c r="U66" s="133">
        <f t="shared" si="11"/>
        <v>0</v>
      </c>
      <c r="V66" s="133">
        <f t="shared" si="11"/>
        <v>0</v>
      </c>
    </row>
    <row r="67" spans="1:22" s="72" customFormat="1" ht="15.75" customHeight="1">
      <c r="A67" s="98" t="s">
        <v>1583</v>
      </c>
      <c r="B67" s="133">
        <f t="shared" si="0"/>
        <v>0</v>
      </c>
      <c r="C67" s="170"/>
      <c r="D67" s="170"/>
      <c r="E67" s="170"/>
      <c r="F67" s="170"/>
      <c r="G67" s="170"/>
      <c r="H67" s="170"/>
      <c r="I67" s="170"/>
      <c r="J67" s="170"/>
      <c r="K67" s="170"/>
      <c r="L67" s="170"/>
      <c r="M67" s="170"/>
      <c r="N67" s="170"/>
      <c r="O67" s="170"/>
      <c r="P67" s="170"/>
      <c r="Q67" s="170"/>
      <c r="R67" s="170"/>
      <c r="S67" s="170"/>
      <c r="T67" s="170"/>
      <c r="U67" s="170"/>
      <c r="V67" s="170"/>
    </row>
    <row r="68" spans="1:22" s="72" customFormat="1" ht="15.75" customHeight="1">
      <c r="A68" s="98" t="s">
        <v>1584</v>
      </c>
      <c r="B68" s="133">
        <f t="shared" si="0"/>
        <v>0</v>
      </c>
      <c r="C68" s="170"/>
      <c r="D68" s="170"/>
      <c r="E68" s="170"/>
      <c r="F68" s="170"/>
      <c r="G68" s="170"/>
      <c r="H68" s="170"/>
      <c r="I68" s="170"/>
      <c r="J68" s="170"/>
      <c r="K68" s="170"/>
      <c r="L68" s="170"/>
      <c r="M68" s="170"/>
      <c r="N68" s="170"/>
      <c r="O68" s="170"/>
      <c r="P68" s="170"/>
      <c r="Q68" s="170"/>
      <c r="R68" s="170"/>
      <c r="S68" s="170"/>
      <c r="T68" s="170"/>
      <c r="U68" s="170"/>
      <c r="V68" s="170"/>
    </row>
    <row r="69" spans="1:22" s="72" customFormat="1" ht="15.75" customHeight="1">
      <c r="A69" s="98" t="s">
        <v>1585</v>
      </c>
      <c r="B69" s="133">
        <f t="shared" si="0"/>
        <v>0</v>
      </c>
      <c r="C69" s="170"/>
      <c r="D69" s="170"/>
      <c r="E69" s="170"/>
      <c r="F69" s="170"/>
      <c r="G69" s="170"/>
      <c r="H69" s="170"/>
      <c r="I69" s="170"/>
      <c r="J69" s="170"/>
      <c r="K69" s="170"/>
      <c r="L69" s="170"/>
      <c r="M69" s="170"/>
      <c r="N69" s="170"/>
      <c r="O69" s="170"/>
      <c r="P69" s="170"/>
      <c r="Q69" s="170"/>
      <c r="R69" s="170"/>
      <c r="S69" s="170"/>
      <c r="T69" s="170"/>
      <c r="U69" s="170"/>
      <c r="V69" s="170"/>
    </row>
    <row r="70" spans="1:22" s="72" customFormat="1" ht="15.75" customHeight="1">
      <c r="A70" s="98" t="s">
        <v>1586</v>
      </c>
      <c r="B70" s="133">
        <f t="shared" si="0"/>
        <v>0</v>
      </c>
      <c r="C70" s="170"/>
      <c r="D70" s="170"/>
      <c r="E70" s="170"/>
      <c r="F70" s="170"/>
      <c r="G70" s="170"/>
      <c r="H70" s="170"/>
      <c r="I70" s="170"/>
      <c r="J70" s="170"/>
      <c r="K70" s="170"/>
      <c r="L70" s="170"/>
      <c r="M70" s="170"/>
      <c r="N70" s="170"/>
      <c r="O70" s="170"/>
      <c r="P70" s="170"/>
      <c r="Q70" s="170"/>
      <c r="R70" s="170"/>
      <c r="S70" s="170"/>
      <c r="T70" s="170"/>
      <c r="U70" s="170"/>
      <c r="V70" s="170"/>
    </row>
    <row r="71" spans="1:22" s="72" customFormat="1" ht="15.75" customHeight="1">
      <c r="A71" s="98" t="s">
        <v>1587</v>
      </c>
      <c r="B71" s="133">
        <f t="shared" si="0"/>
        <v>0</v>
      </c>
      <c r="C71" s="170"/>
      <c r="D71" s="170"/>
      <c r="E71" s="170"/>
      <c r="F71" s="170"/>
      <c r="G71" s="170"/>
      <c r="H71" s="170"/>
      <c r="I71" s="170"/>
      <c r="J71" s="170"/>
      <c r="K71" s="170"/>
      <c r="L71" s="170"/>
      <c r="M71" s="170"/>
      <c r="N71" s="170"/>
      <c r="O71" s="170"/>
      <c r="P71" s="170"/>
      <c r="Q71" s="170"/>
      <c r="R71" s="170"/>
      <c r="S71" s="170"/>
      <c r="T71" s="170"/>
      <c r="U71" s="170"/>
      <c r="V71" s="170"/>
    </row>
    <row r="72" spans="1:22" s="72" customFormat="1" ht="15.75" customHeight="1">
      <c r="A72" s="98" t="s">
        <v>1588</v>
      </c>
      <c r="B72" s="133">
        <f aca="true" t="shared" si="12" ref="B72:B135">SUM(C72:V72)</f>
        <v>0</v>
      </c>
      <c r="C72" s="170"/>
      <c r="D72" s="170"/>
      <c r="E72" s="170"/>
      <c r="F72" s="170"/>
      <c r="G72" s="170"/>
      <c r="H72" s="170"/>
      <c r="I72" s="170"/>
      <c r="J72" s="170"/>
      <c r="K72" s="170"/>
      <c r="L72" s="170"/>
      <c r="M72" s="170"/>
      <c r="N72" s="170"/>
      <c r="O72" s="170"/>
      <c r="P72" s="170"/>
      <c r="Q72" s="170"/>
      <c r="R72" s="170"/>
      <c r="S72" s="170"/>
      <c r="T72" s="170"/>
      <c r="U72" s="170"/>
      <c r="V72" s="170"/>
    </row>
    <row r="73" spans="1:22" s="72" customFormat="1" ht="15.75" customHeight="1">
      <c r="A73" s="98" t="s">
        <v>1589</v>
      </c>
      <c r="B73" s="133">
        <f t="shared" si="12"/>
        <v>0</v>
      </c>
      <c r="C73" s="170"/>
      <c r="D73" s="170"/>
      <c r="E73" s="170"/>
      <c r="F73" s="170"/>
      <c r="G73" s="170"/>
      <c r="H73" s="170"/>
      <c r="I73" s="170"/>
      <c r="J73" s="170"/>
      <c r="K73" s="170"/>
      <c r="L73" s="170"/>
      <c r="M73" s="170"/>
      <c r="N73" s="170"/>
      <c r="O73" s="170"/>
      <c r="P73" s="170"/>
      <c r="Q73" s="170"/>
      <c r="R73" s="170"/>
      <c r="S73" s="170"/>
      <c r="T73" s="170"/>
      <c r="U73" s="170"/>
      <c r="V73" s="170"/>
    </row>
    <row r="74" spans="1:22" s="72" customFormat="1" ht="15.75" customHeight="1">
      <c r="A74" s="98" t="s">
        <v>1590</v>
      </c>
      <c r="B74" s="133">
        <f t="shared" si="12"/>
        <v>0</v>
      </c>
      <c r="C74" s="170"/>
      <c r="D74" s="170"/>
      <c r="E74" s="170"/>
      <c r="F74" s="170"/>
      <c r="G74" s="170"/>
      <c r="H74" s="170"/>
      <c r="I74" s="170"/>
      <c r="J74" s="170"/>
      <c r="K74" s="170"/>
      <c r="L74" s="170"/>
      <c r="M74" s="170"/>
      <c r="N74" s="170"/>
      <c r="O74" s="170"/>
      <c r="P74" s="170"/>
      <c r="Q74" s="170"/>
      <c r="R74" s="170"/>
      <c r="S74" s="170"/>
      <c r="T74" s="170"/>
      <c r="U74" s="170"/>
      <c r="V74" s="170"/>
    </row>
    <row r="75" spans="1:22" s="72" customFormat="1" ht="15.75" customHeight="1">
      <c r="A75" s="98" t="s">
        <v>1591</v>
      </c>
      <c r="B75" s="133">
        <f t="shared" si="12"/>
        <v>0</v>
      </c>
      <c r="C75" s="133">
        <f aca="true" t="shared" si="13" ref="C75:V75">SUM(C76:C77)</f>
        <v>0</v>
      </c>
      <c r="D75" s="133">
        <f t="shared" si="13"/>
        <v>0</v>
      </c>
      <c r="E75" s="133">
        <f t="shared" si="13"/>
        <v>0</v>
      </c>
      <c r="F75" s="133">
        <f t="shared" si="13"/>
        <v>0</v>
      </c>
      <c r="G75" s="133">
        <f t="shared" si="13"/>
        <v>0</v>
      </c>
      <c r="H75" s="133">
        <f t="shared" si="13"/>
        <v>0</v>
      </c>
      <c r="I75" s="133">
        <f t="shared" si="13"/>
        <v>0</v>
      </c>
      <c r="J75" s="133">
        <f t="shared" si="13"/>
        <v>0</v>
      </c>
      <c r="K75" s="133">
        <f t="shared" si="13"/>
        <v>0</v>
      </c>
      <c r="L75" s="133">
        <f t="shared" si="13"/>
        <v>0</v>
      </c>
      <c r="M75" s="133">
        <f t="shared" si="13"/>
        <v>0</v>
      </c>
      <c r="N75" s="133">
        <f t="shared" si="13"/>
        <v>0</v>
      </c>
      <c r="O75" s="133">
        <f t="shared" si="13"/>
        <v>0</v>
      </c>
      <c r="P75" s="133">
        <f t="shared" si="13"/>
        <v>0</v>
      </c>
      <c r="Q75" s="133">
        <f t="shared" si="13"/>
        <v>0</v>
      </c>
      <c r="R75" s="133">
        <f t="shared" si="13"/>
        <v>0</v>
      </c>
      <c r="S75" s="133">
        <f t="shared" si="13"/>
        <v>0</v>
      </c>
      <c r="T75" s="133">
        <f t="shared" si="13"/>
        <v>0</v>
      </c>
      <c r="U75" s="133">
        <f t="shared" si="13"/>
        <v>0</v>
      </c>
      <c r="V75" s="133">
        <f t="shared" si="13"/>
        <v>0</v>
      </c>
    </row>
    <row r="76" spans="1:22" s="72" customFormat="1" ht="15.75" customHeight="1">
      <c r="A76" s="98" t="s">
        <v>1592</v>
      </c>
      <c r="B76" s="133">
        <f t="shared" si="12"/>
        <v>0</v>
      </c>
      <c r="C76" s="170"/>
      <c r="D76" s="170"/>
      <c r="E76" s="170"/>
      <c r="F76" s="170"/>
      <c r="G76" s="170"/>
      <c r="H76" s="170"/>
      <c r="I76" s="170"/>
      <c r="J76" s="170"/>
      <c r="K76" s="170"/>
      <c r="L76" s="170"/>
      <c r="M76" s="170"/>
      <c r="N76" s="170"/>
      <c r="O76" s="170"/>
      <c r="P76" s="170"/>
      <c r="Q76" s="170"/>
      <c r="R76" s="170"/>
      <c r="S76" s="170"/>
      <c r="T76" s="170"/>
      <c r="U76" s="170"/>
      <c r="V76" s="170"/>
    </row>
    <row r="77" spans="1:22" s="72" customFormat="1" ht="15.75" customHeight="1">
      <c r="A77" s="98" t="s">
        <v>1593</v>
      </c>
      <c r="B77" s="133">
        <f t="shared" si="12"/>
        <v>0</v>
      </c>
      <c r="C77" s="133">
        <f aca="true" t="shared" si="14" ref="C77:V77">SUM(C78:C82)</f>
        <v>0</v>
      </c>
      <c r="D77" s="133">
        <f t="shared" si="14"/>
        <v>0</v>
      </c>
      <c r="E77" s="133">
        <f t="shared" si="14"/>
        <v>0</v>
      </c>
      <c r="F77" s="133">
        <f t="shared" si="14"/>
        <v>0</v>
      </c>
      <c r="G77" s="133">
        <f t="shared" si="14"/>
        <v>0</v>
      </c>
      <c r="H77" s="133">
        <f t="shared" si="14"/>
        <v>0</v>
      </c>
      <c r="I77" s="133">
        <f t="shared" si="14"/>
        <v>0</v>
      </c>
      <c r="J77" s="133">
        <f t="shared" si="14"/>
        <v>0</v>
      </c>
      <c r="K77" s="133">
        <f t="shared" si="14"/>
        <v>0</v>
      </c>
      <c r="L77" s="133">
        <f t="shared" si="14"/>
        <v>0</v>
      </c>
      <c r="M77" s="133">
        <f t="shared" si="14"/>
        <v>0</v>
      </c>
      <c r="N77" s="133">
        <f t="shared" si="14"/>
        <v>0</v>
      </c>
      <c r="O77" s="133">
        <f t="shared" si="14"/>
        <v>0</v>
      </c>
      <c r="P77" s="133">
        <f t="shared" si="14"/>
        <v>0</v>
      </c>
      <c r="Q77" s="133">
        <f t="shared" si="14"/>
        <v>0</v>
      </c>
      <c r="R77" s="133">
        <f t="shared" si="14"/>
        <v>0</v>
      </c>
      <c r="S77" s="133">
        <f t="shared" si="14"/>
        <v>0</v>
      </c>
      <c r="T77" s="133">
        <f t="shared" si="14"/>
        <v>0</v>
      </c>
      <c r="U77" s="133">
        <f t="shared" si="14"/>
        <v>0</v>
      </c>
      <c r="V77" s="133">
        <f t="shared" si="14"/>
        <v>0</v>
      </c>
    </row>
    <row r="78" spans="1:22" s="72" customFormat="1" ht="15.75" customHeight="1">
      <c r="A78" s="98" t="s">
        <v>1594</v>
      </c>
      <c r="B78" s="133">
        <f t="shared" si="12"/>
        <v>0</v>
      </c>
      <c r="C78" s="170"/>
      <c r="D78" s="170"/>
      <c r="E78" s="170"/>
      <c r="F78" s="170"/>
      <c r="G78" s="170"/>
      <c r="H78" s="170"/>
      <c r="I78" s="170"/>
      <c r="J78" s="170"/>
      <c r="K78" s="170"/>
      <c r="L78" s="170"/>
      <c r="M78" s="170"/>
      <c r="N78" s="170"/>
      <c r="O78" s="170"/>
      <c r="P78" s="170"/>
      <c r="Q78" s="170"/>
      <c r="R78" s="170"/>
      <c r="S78" s="170"/>
      <c r="T78" s="170"/>
      <c r="U78" s="170"/>
      <c r="V78" s="170"/>
    </row>
    <row r="79" spans="1:22" s="72" customFormat="1" ht="15.75" customHeight="1">
      <c r="A79" s="98" t="s">
        <v>1595</v>
      </c>
      <c r="B79" s="133">
        <f t="shared" si="12"/>
        <v>0</v>
      </c>
      <c r="C79" s="170"/>
      <c r="D79" s="170"/>
      <c r="E79" s="170"/>
      <c r="F79" s="170"/>
      <c r="G79" s="170"/>
      <c r="H79" s="170"/>
      <c r="I79" s="170"/>
      <c r="J79" s="170"/>
      <c r="K79" s="170"/>
      <c r="L79" s="170"/>
      <c r="M79" s="170"/>
      <c r="N79" s="170"/>
      <c r="O79" s="170"/>
      <c r="P79" s="170"/>
      <c r="Q79" s="170"/>
      <c r="R79" s="170"/>
      <c r="S79" s="170"/>
      <c r="T79" s="170"/>
      <c r="U79" s="170"/>
      <c r="V79" s="170"/>
    </row>
    <row r="80" spans="1:22" s="72" customFormat="1" ht="15.75" customHeight="1">
      <c r="A80" s="98" t="s">
        <v>1596</v>
      </c>
      <c r="B80" s="133">
        <f t="shared" si="12"/>
        <v>0</v>
      </c>
      <c r="C80" s="170"/>
      <c r="D80" s="170"/>
      <c r="E80" s="170"/>
      <c r="F80" s="170"/>
      <c r="G80" s="170"/>
      <c r="H80" s="170"/>
      <c r="I80" s="170"/>
      <c r="J80" s="170"/>
      <c r="K80" s="170"/>
      <c r="L80" s="170"/>
      <c r="M80" s="170"/>
      <c r="N80" s="170"/>
      <c r="O80" s="170"/>
      <c r="P80" s="170"/>
      <c r="Q80" s="170"/>
      <c r="R80" s="170"/>
      <c r="S80" s="170"/>
      <c r="T80" s="170"/>
      <c r="U80" s="170"/>
      <c r="V80" s="170"/>
    </row>
    <row r="81" spans="1:22" s="72" customFormat="1" ht="15.75" customHeight="1">
      <c r="A81" s="98" t="s">
        <v>1597</v>
      </c>
      <c r="B81" s="133">
        <f t="shared" si="12"/>
        <v>0</v>
      </c>
      <c r="C81" s="170"/>
      <c r="D81" s="170"/>
      <c r="E81" s="170"/>
      <c r="F81" s="170"/>
      <c r="G81" s="170"/>
      <c r="H81" s="170"/>
      <c r="I81" s="170"/>
      <c r="J81" s="170"/>
      <c r="K81" s="170"/>
      <c r="L81" s="170"/>
      <c r="M81" s="170"/>
      <c r="N81" s="170"/>
      <c r="O81" s="170"/>
      <c r="P81" s="170"/>
      <c r="Q81" s="170"/>
      <c r="R81" s="170"/>
      <c r="S81" s="170"/>
      <c r="T81" s="170"/>
      <c r="U81" s="170"/>
      <c r="V81" s="170"/>
    </row>
    <row r="82" spans="1:22" s="72" customFormat="1" ht="15.75" customHeight="1">
      <c r="A82" s="98" t="s">
        <v>1598</v>
      </c>
      <c r="B82" s="133">
        <f t="shared" si="12"/>
        <v>0</v>
      </c>
      <c r="C82" s="170"/>
      <c r="D82" s="170"/>
      <c r="E82" s="170"/>
      <c r="F82" s="170"/>
      <c r="G82" s="170"/>
      <c r="H82" s="170"/>
      <c r="I82" s="170"/>
      <c r="J82" s="170"/>
      <c r="K82" s="170"/>
      <c r="L82" s="170"/>
      <c r="M82" s="170"/>
      <c r="N82" s="170"/>
      <c r="O82" s="170"/>
      <c r="P82" s="170"/>
      <c r="Q82" s="170"/>
      <c r="R82" s="170"/>
      <c r="S82" s="170"/>
      <c r="T82" s="170"/>
      <c r="U82" s="170"/>
      <c r="V82" s="170"/>
    </row>
    <row r="83" spans="1:22" s="72" customFormat="1" ht="15.75" customHeight="1">
      <c r="A83" s="98" t="s">
        <v>1599</v>
      </c>
      <c r="B83" s="133">
        <f t="shared" si="12"/>
        <v>0</v>
      </c>
      <c r="C83" s="133">
        <f aca="true" t="shared" si="15" ref="C83:V83">SUM(C84:C85)</f>
        <v>0</v>
      </c>
      <c r="D83" s="133">
        <f t="shared" si="15"/>
        <v>0</v>
      </c>
      <c r="E83" s="133">
        <f t="shared" si="15"/>
        <v>0</v>
      </c>
      <c r="F83" s="133">
        <f t="shared" si="15"/>
        <v>0</v>
      </c>
      <c r="G83" s="133">
        <f t="shared" si="15"/>
        <v>0</v>
      </c>
      <c r="H83" s="133">
        <f t="shared" si="15"/>
        <v>0</v>
      </c>
      <c r="I83" s="133">
        <f t="shared" si="15"/>
        <v>0</v>
      </c>
      <c r="J83" s="133">
        <f t="shared" si="15"/>
        <v>0</v>
      </c>
      <c r="K83" s="133">
        <f t="shared" si="15"/>
        <v>0</v>
      </c>
      <c r="L83" s="133">
        <f t="shared" si="15"/>
        <v>0</v>
      </c>
      <c r="M83" s="133">
        <f t="shared" si="15"/>
        <v>0</v>
      </c>
      <c r="N83" s="133">
        <f t="shared" si="15"/>
        <v>0</v>
      </c>
      <c r="O83" s="133">
        <f t="shared" si="15"/>
        <v>0</v>
      </c>
      <c r="P83" s="133">
        <f t="shared" si="15"/>
        <v>0</v>
      </c>
      <c r="Q83" s="133">
        <f t="shared" si="15"/>
        <v>0</v>
      </c>
      <c r="R83" s="133">
        <f t="shared" si="15"/>
        <v>0</v>
      </c>
      <c r="S83" s="133">
        <f t="shared" si="15"/>
        <v>0</v>
      </c>
      <c r="T83" s="133">
        <f t="shared" si="15"/>
        <v>0</v>
      </c>
      <c r="U83" s="133">
        <f t="shared" si="15"/>
        <v>0</v>
      </c>
      <c r="V83" s="133">
        <f t="shared" si="15"/>
        <v>0</v>
      </c>
    </row>
    <row r="84" spans="1:22" s="72" customFormat="1" ht="15.75" customHeight="1">
      <c r="A84" s="98" t="s">
        <v>1600</v>
      </c>
      <c r="B84" s="133">
        <f t="shared" si="12"/>
        <v>0</v>
      </c>
      <c r="C84" s="170"/>
      <c r="D84" s="170"/>
      <c r="E84" s="170"/>
      <c r="F84" s="170"/>
      <c r="G84" s="170"/>
      <c r="H84" s="170"/>
      <c r="I84" s="170"/>
      <c r="J84" s="170"/>
      <c r="K84" s="170"/>
      <c r="L84" s="170"/>
      <c r="M84" s="170"/>
      <c r="N84" s="170"/>
      <c r="O84" s="170"/>
      <c r="P84" s="170"/>
      <c r="Q84" s="170"/>
      <c r="R84" s="170"/>
      <c r="S84" s="170"/>
      <c r="T84" s="170"/>
      <c r="U84" s="170"/>
      <c r="V84" s="170"/>
    </row>
    <row r="85" spans="1:22" s="72" customFormat="1" ht="15.75" customHeight="1">
      <c r="A85" s="98" t="s">
        <v>1601</v>
      </c>
      <c r="B85" s="133">
        <f t="shared" si="12"/>
        <v>0</v>
      </c>
      <c r="C85" s="133">
        <f aca="true" t="shared" si="16" ref="C85:V85">SUM(C86:C96)</f>
        <v>0</v>
      </c>
      <c r="D85" s="133">
        <f t="shared" si="16"/>
        <v>0</v>
      </c>
      <c r="E85" s="133">
        <f t="shared" si="16"/>
        <v>0</v>
      </c>
      <c r="F85" s="133">
        <f t="shared" si="16"/>
        <v>0</v>
      </c>
      <c r="G85" s="133">
        <f t="shared" si="16"/>
        <v>0</v>
      </c>
      <c r="H85" s="133">
        <f t="shared" si="16"/>
        <v>0</v>
      </c>
      <c r="I85" s="133">
        <f t="shared" si="16"/>
        <v>0</v>
      </c>
      <c r="J85" s="133">
        <f t="shared" si="16"/>
        <v>0</v>
      </c>
      <c r="K85" s="133">
        <f t="shared" si="16"/>
        <v>0</v>
      </c>
      <c r="L85" s="133">
        <f t="shared" si="16"/>
        <v>0</v>
      </c>
      <c r="M85" s="133">
        <f t="shared" si="16"/>
        <v>0</v>
      </c>
      <c r="N85" s="133">
        <f t="shared" si="16"/>
        <v>0</v>
      </c>
      <c r="O85" s="133">
        <f t="shared" si="16"/>
        <v>0</v>
      </c>
      <c r="P85" s="133">
        <f t="shared" si="16"/>
        <v>0</v>
      </c>
      <c r="Q85" s="133">
        <f t="shared" si="16"/>
        <v>0</v>
      </c>
      <c r="R85" s="133">
        <f t="shared" si="16"/>
        <v>0</v>
      </c>
      <c r="S85" s="133">
        <f t="shared" si="16"/>
        <v>0</v>
      </c>
      <c r="T85" s="133">
        <f t="shared" si="16"/>
        <v>0</v>
      </c>
      <c r="U85" s="133">
        <f t="shared" si="16"/>
        <v>0</v>
      </c>
      <c r="V85" s="133">
        <f t="shared" si="16"/>
        <v>0</v>
      </c>
    </row>
    <row r="86" spans="1:22" s="72" customFormat="1" ht="15.75" customHeight="1">
      <c r="A86" s="98" t="s">
        <v>1602</v>
      </c>
      <c r="B86" s="133">
        <f t="shared" si="12"/>
        <v>0</v>
      </c>
      <c r="C86" s="170"/>
      <c r="D86" s="170"/>
      <c r="E86" s="170"/>
      <c r="F86" s="170"/>
      <c r="G86" s="170"/>
      <c r="H86" s="170"/>
      <c r="I86" s="170"/>
      <c r="J86" s="170"/>
      <c r="K86" s="170"/>
      <c r="L86" s="170"/>
      <c r="M86" s="170"/>
      <c r="N86" s="170"/>
      <c r="O86" s="170"/>
      <c r="P86" s="170"/>
      <c r="Q86" s="170"/>
      <c r="R86" s="170"/>
      <c r="S86" s="170"/>
      <c r="T86" s="170"/>
      <c r="U86" s="170"/>
      <c r="V86" s="170"/>
    </row>
    <row r="87" spans="1:22" s="72" customFormat="1" ht="15.75" customHeight="1">
      <c r="A87" s="98" t="s">
        <v>1603</v>
      </c>
      <c r="B87" s="133">
        <f t="shared" si="12"/>
        <v>0</v>
      </c>
      <c r="C87" s="170"/>
      <c r="D87" s="170"/>
      <c r="E87" s="170"/>
      <c r="F87" s="170"/>
      <c r="G87" s="170"/>
      <c r="H87" s="170"/>
      <c r="I87" s="170"/>
      <c r="J87" s="170"/>
      <c r="K87" s="170"/>
      <c r="L87" s="170"/>
      <c r="M87" s="170"/>
      <c r="N87" s="170"/>
      <c r="O87" s="170"/>
      <c r="P87" s="170"/>
      <c r="Q87" s="170"/>
      <c r="R87" s="170"/>
      <c r="S87" s="170"/>
      <c r="T87" s="170"/>
      <c r="U87" s="170"/>
      <c r="V87" s="170"/>
    </row>
    <row r="88" spans="1:22" s="72" customFormat="1" ht="15.75" customHeight="1">
      <c r="A88" s="98" t="s">
        <v>1604</v>
      </c>
      <c r="B88" s="133">
        <f t="shared" si="12"/>
        <v>0</v>
      </c>
      <c r="C88" s="170"/>
      <c r="D88" s="170"/>
      <c r="E88" s="170"/>
      <c r="F88" s="170"/>
      <c r="G88" s="170"/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70"/>
      <c r="U88" s="170"/>
      <c r="V88" s="170"/>
    </row>
    <row r="89" spans="1:22" s="72" customFormat="1" ht="15.75" customHeight="1">
      <c r="A89" s="98" t="s">
        <v>1605</v>
      </c>
      <c r="B89" s="133">
        <f t="shared" si="12"/>
        <v>0</v>
      </c>
      <c r="C89" s="170"/>
      <c r="D89" s="170"/>
      <c r="E89" s="170"/>
      <c r="F89" s="170"/>
      <c r="G89" s="170"/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70"/>
      <c r="U89" s="170"/>
      <c r="V89" s="170"/>
    </row>
    <row r="90" spans="1:22" s="72" customFormat="1" ht="15.75" customHeight="1">
      <c r="A90" s="98" t="s">
        <v>1606</v>
      </c>
      <c r="B90" s="133">
        <f t="shared" si="12"/>
        <v>0</v>
      </c>
      <c r="C90" s="170"/>
      <c r="D90" s="170"/>
      <c r="E90" s="170"/>
      <c r="F90" s="170"/>
      <c r="G90" s="170"/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70"/>
      <c r="U90" s="170"/>
      <c r="V90" s="170"/>
    </row>
    <row r="91" spans="1:22" s="72" customFormat="1" ht="15.75" customHeight="1">
      <c r="A91" s="98" t="s">
        <v>1607</v>
      </c>
      <c r="B91" s="133">
        <f t="shared" si="12"/>
        <v>0</v>
      </c>
      <c r="C91" s="170"/>
      <c r="D91" s="170"/>
      <c r="E91" s="170"/>
      <c r="F91" s="170"/>
      <c r="G91" s="170"/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70"/>
      <c r="U91" s="170"/>
      <c r="V91" s="170"/>
    </row>
    <row r="92" spans="1:22" s="72" customFormat="1" ht="15.75" customHeight="1">
      <c r="A92" s="98" t="s">
        <v>1608</v>
      </c>
      <c r="B92" s="133">
        <f t="shared" si="12"/>
        <v>0</v>
      </c>
      <c r="C92" s="170"/>
      <c r="D92" s="170"/>
      <c r="E92" s="170"/>
      <c r="F92" s="170"/>
      <c r="G92" s="170"/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70"/>
      <c r="U92" s="170"/>
      <c r="V92" s="170"/>
    </row>
    <row r="93" spans="1:22" s="72" customFormat="1" ht="15.75" customHeight="1">
      <c r="A93" s="98" t="s">
        <v>1609</v>
      </c>
      <c r="B93" s="133">
        <f t="shared" si="12"/>
        <v>0</v>
      </c>
      <c r="C93" s="170"/>
      <c r="D93" s="170"/>
      <c r="E93" s="170"/>
      <c r="F93" s="170"/>
      <c r="G93" s="170"/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70"/>
      <c r="U93" s="170"/>
      <c r="V93" s="170"/>
    </row>
    <row r="94" spans="1:22" s="72" customFormat="1" ht="15.75" customHeight="1">
      <c r="A94" s="98" t="s">
        <v>1610</v>
      </c>
      <c r="B94" s="133">
        <f t="shared" si="12"/>
        <v>0</v>
      </c>
      <c r="C94" s="170"/>
      <c r="D94" s="170"/>
      <c r="E94" s="170"/>
      <c r="F94" s="170"/>
      <c r="G94" s="170"/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70"/>
      <c r="U94" s="170"/>
      <c r="V94" s="170"/>
    </row>
    <row r="95" spans="1:22" s="72" customFormat="1" ht="15.75" customHeight="1">
      <c r="A95" s="98" t="s">
        <v>1611</v>
      </c>
      <c r="B95" s="133">
        <f t="shared" si="12"/>
        <v>0</v>
      </c>
      <c r="C95" s="170"/>
      <c r="D95" s="170"/>
      <c r="E95" s="170"/>
      <c r="F95" s="170"/>
      <c r="G95" s="170"/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70"/>
      <c r="U95" s="170"/>
      <c r="V95" s="170"/>
    </row>
    <row r="96" spans="1:22" s="72" customFormat="1" ht="15.75" customHeight="1">
      <c r="A96" s="98" t="s">
        <v>1612</v>
      </c>
      <c r="B96" s="133">
        <f t="shared" si="12"/>
        <v>0</v>
      </c>
      <c r="C96" s="170"/>
      <c r="D96" s="170"/>
      <c r="E96" s="170"/>
      <c r="F96" s="170"/>
      <c r="G96" s="170"/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70"/>
      <c r="U96" s="170"/>
      <c r="V96" s="170"/>
    </row>
    <row r="97" spans="1:22" s="72" customFormat="1" ht="15.75" customHeight="1">
      <c r="A97" s="98" t="s">
        <v>1613</v>
      </c>
      <c r="B97" s="133">
        <f t="shared" si="12"/>
        <v>0</v>
      </c>
      <c r="C97" s="133">
        <f aca="true" t="shared" si="17" ref="C97:V97">SUM(C98:C99)</f>
        <v>0</v>
      </c>
      <c r="D97" s="133">
        <f t="shared" si="17"/>
        <v>0</v>
      </c>
      <c r="E97" s="133">
        <f t="shared" si="17"/>
        <v>0</v>
      </c>
      <c r="F97" s="133">
        <f t="shared" si="17"/>
        <v>0</v>
      </c>
      <c r="G97" s="133">
        <f t="shared" si="17"/>
        <v>0</v>
      </c>
      <c r="H97" s="133">
        <f t="shared" si="17"/>
        <v>0</v>
      </c>
      <c r="I97" s="133">
        <f t="shared" si="17"/>
        <v>0</v>
      </c>
      <c r="J97" s="133">
        <f t="shared" si="17"/>
        <v>0</v>
      </c>
      <c r="K97" s="133">
        <f t="shared" si="17"/>
        <v>0</v>
      </c>
      <c r="L97" s="133">
        <f t="shared" si="17"/>
        <v>0</v>
      </c>
      <c r="M97" s="133">
        <f t="shared" si="17"/>
        <v>0</v>
      </c>
      <c r="N97" s="133">
        <f t="shared" si="17"/>
        <v>0</v>
      </c>
      <c r="O97" s="133">
        <f t="shared" si="17"/>
        <v>0</v>
      </c>
      <c r="P97" s="133">
        <f t="shared" si="17"/>
        <v>0</v>
      </c>
      <c r="Q97" s="133">
        <f t="shared" si="17"/>
        <v>0</v>
      </c>
      <c r="R97" s="133">
        <f t="shared" si="17"/>
        <v>0</v>
      </c>
      <c r="S97" s="133">
        <f t="shared" si="17"/>
        <v>0</v>
      </c>
      <c r="T97" s="133">
        <f t="shared" si="17"/>
        <v>0</v>
      </c>
      <c r="U97" s="133">
        <f t="shared" si="17"/>
        <v>0</v>
      </c>
      <c r="V97" s="133">
        <f t="shared" si="17"/>
        <v>0</v>
      </c>
    </row>
    <row r="98" spans="1:22" s="72" customFormat="1" ht="15.75" customHeight="1">
      <c r="A98" s="98" t="s">
        <v>1614</v>
      </c>
      <c r="B98" s="133">
        <f t="shared" si="12"/>
        <v>0</v>
      </c>
      <c r="C98" s="170"/>
      <c r="D98" s="170"/>
      <c r="E98" s="170"/>
      <c r="F98" s="170"/>
      <c r="G98" s="170"/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70"/>
      <c r="U98" s="170"/>
      <c r="V98" s="170"/>
    </row>
    <row r="99" spans="1:22" s="72" customFormat="1" ht="15.75" customHeight="1">
      <c r="A99" s="98" t="s">
        <v>1615</v>
      </c>
      <c r="B99" s="133">
        <f t="shared" si="12"/>
        <v>0</v>
      </c>
      <c r="C99" s="133">
        <f aca="true" t="shared" si="18" ref="C99:V99">SUM(C100:C109)</f>
        <v>0</v>
      </c>
      <c r="D99" s="133">
        <f t="shared" si="18"/>
        <v>0</v>
      </c>
      <c r="E99" s="133">
        <f t="shared" si="18"/>
        <v>0</v>
      </c>
      <c r="F99" s="133">
        <f t="shared" si="18"/>
        <v>0</v>
      </c>
      <c r="G99" s="133">
        <f t="shared" si="18"/>
        <v>0</v>
      </c>
      <c r="H99" s="133">
        <f t="shared" si="18"/>
        <v>0</v>
      </c>
      <c r="I99" s="133">
        <f t="shared" si="18"/>
        <v>0</v>
      </c>
      <c r="J99" s="133">
        <f t="shared" si="18"/>
        <v>0</v>
      </c>
      <c r="K99" s="133">
        <f t="shared" si="18"/>
        <v>0</v>
      </c>
      <c r="L99" s="133">
        <f t="shared" si="18"/>
        <v>0</v>
      </c>
      <c r="M99" s="133">
        <f t="shared" si="18"/>
        <v>0</v>
      </c>
      <c r="N99" s="133">
        <f t="shared" si="18"/>
        <v>0</v>
      </c>
      <c r="O99" s="133">
        <f t="shared" si="18"/>
        <v>0</v>
      </c>
      <c r="P99" s="133">
        <f t="shared" si="18"/>
        <v>0</v>
      </c>
      <c r="Q99" s="133">
        <f t="shared" si="18"/>
        <v>0</v>
      </c>
      <c r="R99" s="133">
        <f t="shared" si="18"/>
        <v>0</v>
      </c>
      <c r="S99" s="133">
        <f t="shared" si="18"/>
        <v>0</v>
      </c>
      <c r="T99" s="133">
        <f t="shared" si="18"/>
        <v>0</v>
      </c>
      <c r="U99" s="133">
        <f t="shared" si="18"/>
        <v>0</v>
      </c>
      <c r="V99" s="133">
        <f t="shared" si="18"/>
        <v>0</v>
      </c>
    </row>
    <row r="100" spans="1:22" s="72" customFormat="1" ht="15.75" customHeight="1">
      <c r="A100" s="98" t="s">
        <v>1616</v>
      </c>
      <c r="B100" s="133">
        <f t="shared" si="12"/>
        <v>0</v>
      </c>
      <c r="C100" s="170"/>
      <c r="D100" s="170"/>
      <c r="E100" s="170"/>
      <c r="F100" s="170"/>
      <c r="G100" s="170"/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70"/>
      <c r="U100" s="170"/>
      <c r="V100" s="170"/>
    </row>
    <row r="101" spans="1:22" s="72" customFormat="1" ht="15.75" customHeight="1">
      <c r="A101" s="98" t="s">
        <v>1617</v>
      </c>
      <c r="B101" s="133">
        <f t="shared" si="12"/>
        <v>0</v>
      </c>
      <c r="C101" s="170"/>
      <c r="D101" s="170"/>
      <c r="E101" s="170"/>
      <c r="F101" s="170"/>
      <c r="G101" s="170"/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70"/>
      <c r="U101" s="170"/>
      <c r="V101" s="170"/>
    </row>
    <row r="102" spans="1:22" s="72" customFormat="1" ht="15.75" customHeight="1">
      <c r="A102" s="98" t="s">
        <v>1618</v>
      </c>
      <c r="B102" s="133">
        <f t="shared" si="12"/>
        <v>0</v>
      </c>
      <c r="C102" s="170"/>
      <c r="D102" s="170"/>
      <c r="E102" s="170"/>
      <c r="F102" s="170"/>
      <c r="G102" s="170"/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70"/>
      <c r="U102" s="170"/>
      <c r="V102" s="170"/>
    </row>
    <row r="103" spans="1:22" s="72" customFormat="1" ht="15.75" customHeight="1">
      <c r="A103" s="98" t="s">
        <v>1619</v>
      </c>
      <c r="B103" s="133">
        <f t="shared" si="12"/>
        <v>0</v>
      </c>
      <c r="C103" s="170"/>
      <c r="D103" s="170"/>
      <c r="E103" s="170"/>
      <c r="F103" s="170"/>
      <c r="G103" s="170"/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70"/>
      <c r="U103" s="170"/>
      <c r="V103" s="170"/>
    </row>
    <row r="104" spans="1:22" s="72" customFormat="1" ht="15.75" customHeight="1">
      <c r="A104" s="98" t="s">
        <v>1620</v>
      </c>
      <c r="B104" s="133">
        <f t="shared" si="12"/>
        <v>0</v>
      </c>
      <c r="C104" s="170"/>
      <c r="D104" s="170"/>
      <c r="E104" s="170"/>
      <c r="F104" s="170"/>
      <c r="G104" s="170"/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70"/>
      <c r="U104" s="170"/>
      <c r="V104" s="170"/>
    </row>
    <row r="105" spans="1:22" s="72" customFormat="1" ht="15.75" customHeight="1">
      <c r="A105" s="98" t="s">
        <v>1621</v>
      </c>
      <c r="B105" s="133">
        <f t="shared" si="12"/>
        <v>0</v>
      </c>
      <c r="C105" s="170"/>
      <c r="D105" s="170"/>
      <c r="E105" s="170"/>
      <c r="F105" s="170"/>
      <c r="G105" s="170"/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70"/>
      <c r="U105" s="170"/>
      <c r="V105" s="170"/>
    </row>
    <row r="106" spans="1:22" s="72" customFormat="1" ht="15.75" customHeight="1">
      <c r="A106" s="98" t="s">
        <v>1622</v>
      </c>
      <c r="B106" s="133">
        <f t="shared" si="12"/>
        <v>0</v>
      </c>
      <c r="C106" s="170"/>
      <c r="D106" s="170"/>
      <c r="E106" s="170"/>
      <c r="F106" s="170"/>
      <c r="G106" s="170"/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70"/>
      <c r="U106" s="170"/>
      <c r="V106" s="170"/>
    </row>
    <row r="107" spans="1:22" s="72" customFormat="1" ht="15.75" customHeight="1">
      <c r="A107" s="98" t="s">
        <v>1623</v>
      </c>
      <c r="B107" s="133">
        <f t="shared" si="12"/>
        <v>0</v>
      </c>
      <c r="C107" s="170"/>
      <c r="D107" s="170"/>
      <c r="E107" s="170"/>
      <c r="F107" s="170"/>
      <c r="G107" s="170"/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70"/>
      <c r="U107" s="170"/>
      <c r="V107" s="170"/>
    </row>
    <row r="108" spans="1:22" s="72" customFormat="1" ht="15.75" customHeight="1">
      <c r="A108" s="98" t="s">
        <v>1624</v>
      </c>
      <c r="B108" s="133">
        <f t="shared" si="12"/>
        <v>0</v>
      </c>
      <c r="C108" s="170"/>
      <c r="D108" s="170"/>
      <c r="E108" s="170"/>
      <c r="F108" s="170"/>
      <c r="G108" s="170"/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70"/>
      <c r="U108" s="170"/>
      <c r="V108" s="170"/>
    </row>
    <row r="109" spans="1:22" s="72" customFormat="1" ht="15.75" customHeight="1">
      <c r="A109" s="98" t="s">
        <v>1625</v>
      </c>
      <c r="B109" s="133">
        <f t="shared" si="12"/>
        <v>0</v>
      </c>
      <c r="C109" s="170"/>
      <c r="D109" s="170"/>
      <c r="E109" s="170"/>
      <c r="F109" s="170"/>
      <c r="G109" s="170"/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70"/>
      <c r="U109" s="170"/>
      <c r="V109" s="170"/>
    </row>
    <row r="110" spans="1:22" s="72" customFormat="1" ht="15.75" customHeight="1">
      <c r="A110" s="98" t="s">
        <v>1626</v>
      </c>
      <c r="B110" s="133">
        <f t="shared" si="12"/>
        <v>0</v>
      </c>
      <c r="C110" s="133">
        <f aca="true" t="shared" si="19" ref="C110:V110">SUM(C111:C112)</f>
        <v>0</v>
      </c>
      <c r="D110" s="133">
        <f t="shared" si="19"/>
        <v>0</v>
      </c>
      <c r="E110" s="133">
        <f t="shared" si="19"/>
        <v>0</v>
      </c>
      <c r="F110" s="133">
        <f t="shared" si="19"/>
        <v>0</v>
      </c>
      <c r="G110" s="133">
        <f t="shared" si="19"/>
        <v>0</v>
      </c>
      <c r="H110" s="133">
        <f t="shared" si="19"/>
        <v>0</v>
      </c>
      <c r="I110" s="133">
        <f t="shared" si="19"/>
        <v>0</v>
      </c>
      <c r="J110" s="133">
        <f t="shared" si="19"/>
        <v>0</v>
      </c>
      <c r="K110" s="133">
        <f t="shared" si="19"/>
        <v>0</v>
      </c>
      <c r="L110" s="133">
        <f t="shared" si="19"/>
        <v>0</v>
      </c>
      <c r="M110" s="133">
        <f t="shared" si="19"/>
        <v>0</v>
      </c>
      <c r="N110" s="133">
        <f t="shared" si="19"/>
        <v>0</v>
      </c>
      <c r="O110" s="133">
        <f t="shared" si="19"/>
        <v>0</v>
      </c>
      <c r="P110" s="133">
        <f t="shared" si="19"/>
        <v>0</v>
      </c>
      <c r="Q110" s="133">
        <f t="shared" si="19"/>
        <v>0</v>
      </c>
      <c r="R110" s="133">
        <f t="shared" si="19"/>
        <v>0</v>
      </c>
      <c r="S110" s="133">
        <f t="shared" si="19"/>
        <v>0</v>
      </c>
      <c r="T110" s="133">
        <f t="shared" si="19"/>
        <v>0</v>
      </c>
      <c r="U110" s="133">
        <f t="shared" si="19"/>
        <v>0</v>
      </c>
      <c r="V110" s="133">
        <f t="shared" si="19"/>
        <v>0</v>
      </c>
    </row>
    <row r="111" spans="1:22" s="72" customFormat="1" ht="15.75" customHeight="1">
      <c r="A111" s="98" t="s">
        <v>1627</v>
      </c>
      <c r="B111" s="133">
        <f t="shared" si="12"/>
        <v>0</v>
      </c>
      <c r="C111" s="170"/>
      <c r="D111" s="170"/>
      <c r="E111" s="170"/>
      <c r="F111" s="170"/>
      <c r="G111" s="170"/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70"/>
      <c r="U111" s="170"/>
      <c r="V111" s="170"/>
    </row>
    <row r="112" spans="1:22" s="72" customFormat="1" ht="15.75" customHeight="1">
      <c r="A112" s="98" t="s">
        <v>1628</v>
      </c>
      <c r="B112" s="133">
        <f t="shared" si="12"/>
        <v>0</v>
      </c>
      <c r="C112" s="133">
        <f aca="true" t="shared" si="20" ref="C112:V112">SUM(C113:C118)</f>
        <v>0</v>
      </c>
      <c r="D112" s="133">
        <f t="shared" si="20"/>
        <v>0</v>
      </c>
      <c r="E112" s="133">
        <f t="shared" si="20"/>
        <v>0</v>
      </c>
      <c r="F112" s="133">
        <f t="shared" si="20"/>
        <v>0</v>
      </c>
      <c r="G112" s="133">
        <f t="shared" si="20"/>
        <v>0</v>
      </c>
      <c r="H112" s="133">
        <f t="shared" si="20"/>
        <v>0</v>
      </c>
      <c r="I112" s="133">
        <f t="shared" si="20"/>
        <v>0</v>
      </c>
      <c r="J112" s="133">
        <f t="shared" si="20"/>
        <v>0</v>
      </c>
      <c r="K112" s="133">
        <f t="shared" si="20"/>
        <v>0</v>
      </c>
      <c r="L112" s="133">
        <f t="shared" si="20"/>
        <v>0</v>
      </c>
      <c r="M112" s="133">
        <f t="shared" si="20"/>
        <v>0</v>
      </c>
      <c r="N112" s="133">
        <f t="shared" si="20"/>
        <v>0</v>
      </c>
      <c r="O112" s="133">
        <f t="shared" si="20"/>
        <v>0</v>
      </c>
      <c r="P112" s="133">
        <f t="shared" si="20"/>
        <v>0</v>
      </c>
      <c r="Q112" s="133">
        <f t="shared" si="20"/>
        <v>0</v>
      </c>
      <c r="R112" s="133">
        <f t="shared" si="20"/>
        <v>0</v>
      </c>
      <c r="S112" s="133">
        <f t="shared" si="20"/>
        <v>0</v>
      </c>
      <c r="T112" s="133">
        <f t="shared" si="20"/>
        <v>0</v>
      </c>
      <c r="U112" s="133">
        <f t="shared" si="20"/>
        <v>0</v>
      </c>
      <c r="V112" s="133">
        <f t="shared" si="20"/>
        <v>0</v>
      </c>
    </row>
    <row r="113" spans="1:22" s="72" customFormat="1" ht="15.75" customHeight="1">
      <c r="A113" s="98" t="s">
        <v>1629</v>
      </c>
      <c r="B113" s="133">
        <f t="shared" si="12"/>
        <v>0</v>
      </c>
      <c r="C113" s="170"/>
      <c r="D113" s="170"/>
      <c r="E113" s="170"/>
      <c r="F113" s="170"/>
      <c r="G113" s="170"/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70"/>
      <c r="U113" s="170"/>
      <c r="V113" s="170"/>
    </row>
    <row r="114" spans="1:22" s="72" customFormat="1" ht="15.75" customHeight="1">
      <c r="A114" s="98" t="s">
        <v>1630</v>
      </c>
      <c r="B114" s="133">
        <f t="shared" si="12"/>
        <v>0</v>
      </c>
      <c r="C114" s="170"/>
      <c r="D114" s="170"/>
      <c r="E114" s="170"/>
      <c r="F114" s="170"/>
      <c r="G114" s="170"/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70"/>
      <c r="U114" s="170"/>
      <c r="V114" s="170"/>
    </row>
    <row r="115" spans="1:22" s="72" customFormat="1" ht="15.75" customHeight="1">
      <c r="A115" s="98" t="s">
        <v>1631</v>
      </c>
      <c r="B115" s="133">
        <f t="shared" si="12"/>
        <v>0</v>
      </c>
      <c r="C115" s="170"/>
      <c r="D115" s="170"/>
      <c r="E115" s="170"/>
      <c r="F115" s="170"/>
      <c r="G115" s="170"/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70"/>
      <c r="U115" s="170"/>
      <c r="V115" s="170"/>
    </row>
    <row r="116" spans="1:22" s="72" customFormat="1" ht="15.75" customHeight="1">
      <c r="A116" s="98" t="s">
        <v>1632</v>
      </c>
      <c r="B116" s="133">
        <f t="shared" si="12"/>
        <v>0</v>
      </c>
      <c r="C116" s="170"/>
      <c r="D116" s="170"/>
      <c r="E116" s="170"/>
      <c r="F116" s="170"/>
      <c r="G116" s="170"/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70"/>
      <c r="U116" s="170"/>
      <c r="V116" s="170"/>
    </row>
    <row r="117" spans="1:22" s="72" customFormat="1" ht="15.75" customHeight="1">
      <c r="A117" s="98" t="s">
        <v>1633</v>
      </c>
      <c r="B117" s="133">
        <f t="shared" si="12"/>
        <v>0</v>
      </c>
      <c r="C117" s="170"/>
      <c r="D117" s="170"/>
      <c r="E117" s="170"/>
      <c r="F117" s="170"/>
      <c r="G117" s="170"/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70"/>
      <c r="U117" s="170"/>
      <c r="V117" s="170"/>
    </row>
    <row r="118" spans="1:22" s="72" customFormat="1" ht="15.75" customHeight="1">
      <c r="A118" s="98" t="s">
        <v>1634</v>
      </c>
      <c r="B118" s="133">
        <f t="shared" si="12"/>
        <v>0</v>
      </c>
      <c r="C118" s="170"/>
      <c r="D118" s="170"/>
      <c r="E118" s="170"/>
      <c r="F118" s="170"/>
      <c r="G118" s="170"/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70"/>
      <c r="U118" s="170"/>
      <c r="V118" s="170"/>
    </row>
    <row r="119" spans="1:22" s="72" customFormat="1" ht="15.75" customHeight="1">
      <c r="A119" s="98" t="s">
        <v>1635</v>
      </c>
      <c r="B119" s="133">
        <f t="shared" si="12"/>
        <v>0</v>
      </c>
      <c r="C119" s="133">
        <f aca="true" t="shared" si="21" ref="C119:V119">SUM(C120:C121)</f>
        <v>0</v>
      </c>
      <c r="D119" s="133">
        <f t="shared" si="21"/>
        <v>0</v>
      </c>
      <c r="E119" s="133">
        <f t="shared" si="21"/>
        <v>0</v>
      </c>
      <c r="F119" s="133">
        <f t="shared" si="21"/>
        <v>0</v>
      </c>
      <c r="G119" s="133">
        <f t="shared" si="21"/>
        <v>0</v>
      </c>
      <c r="H119" s="133">
        <f t="shared" si="21"/>
        <v>0</v>
      </c>
      <c r="I119" s="133">
        <f t="shared" si="21"/>
        <v>0</v>
      </c>
      <c r="J119" s="133">
        <f t="shared" si="21"/>
        <v>0</v>
      </c>
      <c r="K119" s="133">
        <f t="shared" si="21"/>
        <v>0</v>
      </c>
      <c r="L119" s="133">
        <f t="shared" si="21"/>
        <v>0</v>
      </c>
      <c r="M119" s="133">
        <f t="shared" si="21"/>
        <v>0</v>
      </c>
      <c r="N119" s="133">
        <f t="shared" si="21"/>
        <v>0</v>
      </c>
      <c r="O119" s="133">
        <f t="shared" si="21"/>
        <v>0</v>
      </c>
      <c r="P119" s="133">
        <f t="shared" si="21"/>
        <v>0</v>
      </c>
      <c r="Q119" s="133">
        <f t="shared" si="21"/>
        <v>0</v>
      </c>
      <c r="R119" s="133">
        <f t="shared" si="21"/>
        <v>0</v>
      </c>
      <c r="S119" s="133">
        <f t="shared" si="21"/>
        <v>0</v>
      </c>
      <c r="T119" s="133">
        <f t="shared" si="21"/>
        <v>0</v>
      </c>
      <c r="U119" s="133">
        <f t="shared" si="21"/>
        <v>0</v>
      </c>
      <c r="V119" s="133">
        <f t="shared" si="21"/>
        <v>0</v>
      </c>
    </row>
    <row r="120" spans="1:22" s="72" customFormat="1" ht="15.75" customHeight="1">
      <c r="A120" s="98" t="s">
        <v>1636</v>
      </c>
      <c r="B120" s="133">
        <f t="shared" si="12"/>
        <v>0</v>
      </c>
      <c r="C120" s="170"/>
      <c r="D120" s="170"/>
      <c r="E120" s="170"/>
      <c r="F120" s="170"/>
      <c r="G120" s="170"/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70"/>
      <c r="U120" s="170"/>
      <c r="V120" s="170"/>
    </row>
    <row r="121" spans="1:22" s="72" customFormat="1" ht="15.75" customHeight="1">
      <c r="A121" s="98" t="s">
        <v>1637</v>
      </c>
      <c r="B121" s="133">
        <f t="shared" si="12"/>
        <v>0</v>
      </c>
      <c r="C121" s="133">
        <f aca="true" t="shared" si="22" ref="C121:V121">SUM(C122:C127)</f>
        <v>0</v>
      </c>
      <c r="D121" s="133">
        <f t="shared" si="22"/>
        <v>0</v>
      </c>
      <c r="E121" s="133">
        <f t="shared" si="22"/>
        <v>0</v>
      </c>
      <c r="F121" s="133">
        <f t="shared" si="22"/>
        <v>0</v>
      </c>
      <c r="G121" s="133">
        <f t="shared" si="22"/>
        <v>0</v>
      </c>
      <c r="H121" s="133">
        <f t="shared" si="22"/>
        <v>0</v>
      </c>
      <c r="I121" s="133">
        <f t="shared" si="22"/>
        <v>0</v>
      </c>
      <c r="J121" s="133">
        <f t="shared" si="22"/>
        <v>0</v>
      </c>
      <c r="K121" s="133">
        <f t="shared" si="22"/>
        <v>0</v>
      </c>
      <c r="L121" s="133">
        <f t="shared" si="22"/>
        <v>0</v>
      </c>
      <c r="M121" s="133">
        <f t="shared" si="22"/>
        <v>0</v>
      </c>
      <c r="N121" s="133">
        <f t="shared" si="22"/>
        <v>0</v>
      </c>
      <c r="O121" s="133">
        <f t="shared" si="22"/>
        <v>0</v>
      </c>
      <c r="P121" s="133">
        <f t="shared" si="22"/>
        <v>0</v>
      </c>
      <c r="Q121" s="133">
        <f t="shared" si="22"/>
        <v>0</v>
      </c>
      <c r="R121" s="133">
        <f t="shared" si="22"/>
        <v>0</v>
      </c>
      <c r="S121" s="133">
        <f t="shared" si="22"/>
        <v>0</v>
      </c>
      <c r="T121" s="133">
        <f t="shared" si="22"/>
        <v>0</v>
      </c>
      <c r="U121" s="133">
        <f t="shared" si="22"/>
        <v>0</v>
      </c>
      <c r="V121" s="133">
        <f t="shared" si="22"/>
        <v>0</v>
      </c>
    </row>
    <row r="122" spans="1:22" s="72" customFormat="1" ht="15.75" customHeight="1">
      <c r="A122" s="98" t="s">
        <v>1638</v>
      </c>
      <c r="B122" s="133">
        <f t="shared" si="12"/>
        <v>0</v>
      </c>
      <c r="C122" s="170"/>
      <c r="D122" s="170"/>
      <c r="E122" s="170"/>
      <c r="F122" s="170"/>
      <c r="G122" s="170"/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70"/>
      <c r="U122" s="170"/>
      <c r="V122" s="170"/>
    </row>
    <row r="123" spans="1:22" s="72" customFormat="1" ht="15.75" customHeight="1">
      <c r="A123" s="98" t="s">
        <v>1639</v>
      </c>
      <c r="B123" s="133">
        <f t="shared" si="12"/>
        <v>0</v>
      </c>
      <c r="C123" s="170"/>
      <c r="D123" s="170"/>
      <c r="E123" s="170"/>
      <c r="F123" s="170"/>
      <c r="G123" s="170"/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70"/>
      <c r="U123" s="170"/>
      <c r="V123" s="170"/>
    </row>
    <row r="124" spans="1:22" s="72" customFormat="1" ht="15.75" customHeight="1">
      <c r="A124" s="98" t="s">
        <v>1640</v>
      </c>
      <c r="B124" s="133">
        <f t="shared" si="12"/>
        <v>0</v>
      </c>
      <c r="C124" s="170"/>
      <c r="D124" s="170"/>
      <c r="E124" s="170"/>
      <c r="F124" s="170"/>
      <c r="G124" s="170"/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70"/>
      <c r="U124" s="170"/>
      <c r="V124" s="170"/>
    </row>
    <row r="125" spans="1:22" s="72" customFormat="1" ht="15.75" customHeight="1">
      <c r="A125" s="98" t="s">
        <v>1641</v>
      </c>
      <c r="B125" s="133">
        <f t="shared" si="12"/>
        <v>0</v>
      </c>
      <c r="C125" s="170"/>
      <c r="D125" s="170"/>
      <c r="E125" s="170"/>
      <c r="F125" s="170"/>
      <c r="G125" s="170"/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70"/>
      <c r="U125" s="170"/>
      <c r="V125" s="170"/>
    </row>
    <row r="126" spans="1:22" s="72" customFormat="1" ht="15.75" customHeight="1">
      <c r="A126" s="98" t="s">
        <v>1642</v>
      </c>
      <c r="B126" s="133">
        <f t="shared" si="12"/>
        <v>0</v>
      </c>
      <c r="C126" s="170"/>
      <c r="D126" s="170"/>
      <c r="E126" s="170"/>
      <c r="F126" s="170"/>
      <c r="G126" s="170"/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70"/>
      <c r="U126" s="170"/>
      <c r="V126" s="170"/>
    </row>
    <row r="127" spans="1:22" s="72" customFormat="1" ht="15.75" customHeight="1">
      <c r="A127" s="98" t="s">
        <v>1643</v>
      </c>
      <c r="B127" s="133">
        <f t="shared" si="12"/>
        <v>0</v>
      </c>
      <c r="C127" s="170"/>
      <c r="D127" s="170"/>
      <c r="E127" s="170"/>
      <c r="F127" s="170"/>
      <c r="G127" s="170"/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70"/>
      <c r="U127" s="170"/>
      <c r="V127" s="170"/>
    </row>
    <row r="128" spans="1:22" s="72" customFormat="1" ht="15.75" customHeight="1">
      <c r="A128" s="98" t="s">
        <v>1644</v>
      </c>
      <c r="B128" s="133">
        <f t="shared" si="12"/>
        <v>0</v>
      </c>
      <c r="C128" s="133">
        <f aca="true" t="shared" si="23" ref="C128:V128">SUM(C129:C130)</f>
        <v>0</v>
      </c>
      <c r="D128" s="133">
        <f t="shared" si="23"/>
        <v>0</v>
      </c>
      <c r="E128" s="133">
        <f t="shared" si="23"/>
        <v>0</v>
      </c>
      <c r="F128" s="133">
        <f t="shared" si="23"/>
        <v>0</v>
      </c>
      <c r="G128" s="133">
        <f t="shared" si="23"/>
        <v>0</v>
      </c>
      <c r="H128" s="133">
        <f t="shared" si="23"/>
        <v>0</v>
      </c>
      <c r="I128" s="133">
        <f t="shared" si="23"/>
        <v>0</v>
      </c>
      <c r="J128" s="133">
        <f t="shared" si="23"/>
        <v>0</v>
      </c>
      <c r="K128" s="133">
        <f t="shared" si="23"/>
        <v>0</v>
      </c>
      <c r="L128" s="133">
        <f t="shared" si="23"/>
        <v>0</v>
      </c>
      <c r="M128" s="133">
        <f t="shared" si="23"/>
        <v>0</v>
      </c>
      <c r="N128" s="133">
        <f t="shared" si="23"/>
        <v>0</v>
      </c>
      <c r="O128" s="133">
        <f t="shared" si="23"/>
        <v>0</v>
      </c>
      <c r="P128" s="133">
        <f t="shared" si="23"/>
        <v>0</v>
      </c>
      <c r="Q128" s="133">
        <f t="shared" si="23"/>
        <v>0</v>
      </c>
      <c r="R128" s="133">
        <f t="shared" si="23"/>
        <v>0</v>
      </c>
      <c r="S128" s="133">
        <f t="shared" si="23"/>
        <v>0</v>
      </c>
      <c r="T128" s="133">
        <f t="shared" si="23"/>
        <v>0</v>
      </c>
      <c r="U128" s="133">
        <f t="shared" si="23"/>
        <v>0</v>
      </c>
      <c r="V128" s="133">
        <f t="shared" si="23"/>
        <v>0</v>
      </c>
    </row>
    <row r="129" spans="1:22" s="72" customFormat="1" ht="15.75" customHeight="1">
      <c r="A129" s="26" t="s">
        <v>1645</v>
      </c>
      <c r="B129" s="133">
        <f t="shared" si="12"/>
        <v>0</v>
      </c>
      <c r="C129" s="170"/>
      <c r="D129" s="170"/>
      <c r="E129" s="170"/>
      <c r="F129" s="170"/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70"/>
      <c r="U129" s="170"/>
      <c r="V129" s="170"/>
    </row>
    <row r="130" spans="1:22" s="72" customFormat="1" ht="15.75" customHeight="1">
      <c r="A130" s="26" t="s">
        <v>1646</v>
      </c>
      <c r="B130" s="133">
        <f t="shared" si="12"/>
        <v>0</v>
      </c>
      <c r="C130" s="133">
        <f aca="true" t="shared" si="24" ref="C130:V130">SUM(C131:C135)</f>
        <v>0</v>
      </c>
      <c r="D130" s="133">
        <f t="shared" si="24"/>
        <v>0</v>
      </c>
      <c r="E130" s="133">
        <f t="shared" si="24"/>
        <v>0</v>
      </c>
      <c r="F130" s="133">
        <f t="shared" si="24"/>
        <v>0</v>
      </c>
      <c r="G130" s="133">
        <f t="shared" si="24"/>
        <v>0</v>
      </c>
      <c r="H130" s="133">
        <f t="shared" si="24"/>
        <v>0</v>
      </c>
      <c r="I130" s="133">
        <f t="shared" si="24"/>
        <v>0</v>
      </c>
      <c r="J130" s="133">
        <f t="shared" si="24"/>
        <v>0</v>
      </c>
      <c r="K130" s="133">
        <f t="shared" si="24"/>
        <v>0</v>
      </c>
      <c r="L130" s="133">
        <f t="shared" si="24"/>
        <v>0</v>
      </c>
      <c r="M130" s="133">
        <f t="shared" si="24"/>
        <v>0</v>
      </c>
      <c r="N130" s="133">
        <f t="shared" si="24"/>
        <v>0</v>
      </c>
      <c r="O130" s="133">
        <f t="shared" si="24"/>
        <v>0</v>
      </c>
      <c r="P130" s="133">
        <f t="shared" si="24"/>
        <v>0</v>
      </c>
      <c r="Q130" s="133">
        <f t="shared" si="24"/>
        <v>0</v>
      </c>
      <c r="R130" s="133">
        <f t="shared" si="24"/>
        <v>0</v>
      </c>
      <c r="S130" s="133">
        <f t="shared" si="24"/>
        <v>0</v>
      </c>
      <c r="T130" s="133">
        <f t="shared" si="24"/>
        <v>0</v>
      </c>
      <c r="U130" s="133">
        <f t="shared" si="24"/>
        <v>0</v>
      </c>
      <c r="V130" s="133">
        <f t="shared" si="24"/>
        <v>0</v>
      </c>
    </row>
    <row r="131" spans="1:22" s="72" customFormat="1" ht="15.75" customHeight="1">
      <c r="A131" s="28" t="s">
        <v>1647</v>
      </c>
      <c r="B131" s="133">
        <f t="shared" si="12"/>
        <v>0</v>
      </c>
      <c r="C131" s="170"/>
      <c r="D131" s="170"/>
      <c r="E131" s="170"/>
      <c r="F131" s="170"/>
      <c r="G131" s="170"/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70"/>
      <c r="U131" s="170"/>
      <c r="V131" s="170"/>
    </row>
    <row r="132" spans="1:22" s="72" customFormat="1" ht="15.75" customHeight="1">
      <c r="A132" s="28" t="s">
        <v>1648</v>
      </c>
      <c r="B132" s="133">
        <f t="shared" si="12"/>
        <v>0</v>
      </c>
      <c r="C132" s="170"/>
      <c r="D132" s="170"/>
      <c r="E132" s="170"/>
      <c r="F132" s="170"/>
      <c r="G132" s="170"/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70"/>
      <c r="U132" s="170"/>
      <c r="V132" s="170"/>
    </row>
    <row r="133" spans="1:22" s="72" customFormat="1" ht="15.75" customHeight="1">
      <c r="A133" s="28" t="s">
        <v>1649</v>
      </c>
      <c r="B133" s="133">
        <f t="shared" si="12"/>
        <v>0</v>
      </c>
      <c r="C133" s="170"/>
      <c r="D133" s="170"/>
      <c r="E133" s="170"/>
      <c r="F133" s="170"/>
      <c r="G133" s="170"/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70"/>
      <c r="U133" s="170"/>
      <c r="V133" s="170"/>
    </row>
    <row r="134" spans="1:22" s="72" customFormat="1" ht="15.75" customHeight="1">
      <c r="A134" s="26" t="s">
        <v>1650</v>
      </c>
      <c r="B134" s="133">
        <f t="shared" si="12"/>
        <v>0</v>
      </c>
      <c r="C134" s="170"/>
      <c r="D134" s="170"/>
      <c r="E134" s="170"/>
      <c r="F134" s="170"/>
      <c r="G134" s="170"/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70"/>
      <c r="U134" s="170"/>
      <c r="V134" s="170"/>
    </row>
    <row r="135" spans="1:22" s="72" customFormat="1" ht="15.75" customHeight="1">
      <c r="A135" s="28" t="s">
        <v>1651</v>
      </c>
      <c r="B135" s="133">
        <f t="shared" si="12"/>
        <v>0</v>
      </c>
      <c r="C135" s="170"/>
      <c r="D135" s="170"/>
      <c r="E135" s="170"/>
      <c r="F135" s="170"/>
      <c r="G135" s="170"/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70"/>
      <c r="U135" s="170"/>
      <c r="V135" s="170"/>
    </row>
    <row r="136" spans="1:22" s="72" customFormat="1" ht="15.75" customHeight="1">
      <c r="A136" s="101" t="s">
        <v>1652</v>
      </c>
      <c r="B136" s="133">
        <f aca="true" t="shared" si="25" ref="B136:B199">SUM(C136:V136)</f>
        <v>0</v>
      </c>
      <c r="C136" s="133">
        <f aca="true" t="shared" si="26" ref="C136:V136">SUM(C137:C138)</f>
        <v>0</v>
      </c>
      <c r="D136" s="133">
        <f t="shared" si="26"/>
        <v>0</v>
      </c>
      <c r="E136" s="133">
        <f t="shared" si="26"/>
        <v>0</v>
      </c>
      <c r="F136" s="133">
        <f t="shared" si="26"/>
        <v>0</v>
      </c>
      <c r="G136" s="133">
        <f t="shared" si="26"/>
        <v>0</v>
      </c>
      <c r="H136" s="133">
        <f t="shared" si="26"/>
        <v>0</v>
      </c>
      <c r="I136" s="133">
        <f t="shared" si="26"/>
        <v>0</v>
      </c>
      <c r="J136" s="133">
        <f t="shared" si="26"/>
        <v>0</v>
      </c>
      <c r="K136" s="133">
        <f t="shared" si="26"/>
        <v>0</v>
      </c>
      <c r="L136" s="133">
        <f t="shared" si="26"/>
        <v>0</v>
      </c>
      <c r="M136" s="133">
        <f t="shared" si="26"/>
        <v>0</v>
      </c>
      <c r="N136" s="133">
        <f t="shared" si="26"/>
        <v>0</v>
      </c>
      <c r="O136" s="133">
        <f t="shared" si="26"/>
        <v>0</v>
      </c>
      <c r="P136" s="133">
        <f t="shared" si="26"/>
        <v>0</v>
      </c>
      <c r="Q136" s="133">
        <f t="shared" si="26"/>
        <v>0</v>
      </c>
      <c r="R136" s="133">
        <f t="shared" si="26"/>
        <v>0</v>
      </c>
      <c r="S136" s="133">
        <f t="shared" si="26"/>
        <v>0</v>
      </c>
      <c r="T136" s="133">
        <f t="shared" si="26"/>
        <v>0</v>
      </c>
      <c r="U136" s="133">
        <f t="shared" si="26"/>
        <v>0</v>
      </c>
      <c r="V136" s="133">
        <f t="shared" si="26"/>
        <v>0</v>
      </c>
    </row>
    <row r="137" spans="1:22" s="72" customFormat="1" ht="15.75" customHeight="1">
      <c r="A137" s="98" t="s">
        <v>1653</v>
      </c>
      <c r="B137" s="133">
        <f t="shared" si="25"/>
        <v>0</v>
      </c>
      <c r="C137" s="170"/>
      <c r="D137" s="170"/>
      <c r="E137" s="170"/>
      <c r="F137" s="170"/>
      <c r="G137" s="170"/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70"/>
      <c r="U137" s="170"/>
      <c r="V137" s="170"/>
    </row>
    <row r="138" spans="1:22" s="72" customFormat="1" ht="15.75" customHeight="1">
      <c r="A138" s="98" t="s">
        <v>1654</v>
      </c>
      <c r="B138" s="133">
        <f t="shared" si="25"/>
        <v>0</v>
      </c>
      <c r="C138" s="133">
        <f aca="true" t="shared" si="27" ref="C138:V138">SUM(C139:C144)</f>
        <v>0</v>
      </c>
      <c r="D138" s="133">
        <f t="shared" si="27"/>
        <v>0</v>
      </c>
      <c r="E138" s="133">
        <f t="shared" si="27"/>
        <v>0</v>
      </c>
      <c r="F138" s="133">
        <f t="shared" si="27"/>
        <v>0</v>
      </c>
      <c r="G138" s="133">
        <f t="shared" si="27"/>
        <v>0</v>
      </c>
      <c r="H138" s="133">
        <f t="shared" si="27"/>
        <v>0</v>
      </c>
      <c r="I138" s="133">
        <f t="shared" si="27"/>
        <v>0</v>
      </c>
      <c r="J138" s="133">
        <f t="shared" si="27"/>
        <v>0</v>
      </c>
      <c r="K138" s="133">
        <f t="shared" si="27"/>
        <v>0</v>
      </c>
      <c r="L138" s="133">
        <f t="shared" si="27"/>
        <v>0</v>
      </c>
      <c r="M138" s="133">
        <f t="shared" si="27"/>
        <v>0</v>
      </c>
      <c r="N138" s="133">
        <f t="shared" si="27"/>
        <v>0</v>
      </c>
      <c r="O138" s="133">
        <f t="shared" si="27"/>
        <v>0</v>
      </c>
      <c r="P138" s="133">
        <f t="shared" si="27"/>
        <v>0</v>
      </c>
      <c r="Q138" s="133">
        <f t="shared" si="27"/>
        <v>0</v>
      </c>
      <c r="R138" s="133">
        <f t="shared" si="27"/>
        <v>0</v>
      </c>
      <c r="S138" s="133">
        <f t="shared" si="27"/>
        <v>0</v>
      </c>
      <c r="T138" s="133">
        <f t="shared" si="27"/>
        <v>0</v>
      </c>
      <c r="U138" s="133">
        <f t="shared" si="27"/>
        <v>0</v>
      </c>
      <c r="V138" s="133">
        <f t="shared" si="27"/>
        <v>0</v>
      </c>
    </row>
    <row r="139" spans="1:22" s="72" customFormat="1" ht="15.75" customHeight="1">
      <c r="A139" s="98" t="s">
        <v>1655</v>
      </c>
      <c r="B139" s="133">
        <f t="shared" si="25"/>
        <v>0</v>
      </c>
      <c r="C139" s="170"/>
      <c r="D139" s="170"/>
      <c r="E139" s="170"/>
      <c r="F139" s="170"/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70"/>
      <c r="U139" s="170"/>
      <c r="V139" s="170"/>
    </row>
    <row r="140" spans="1:22" s="72" customFormat="1" ht="15.75" customHeight="1">
      <c r="A140" s="98" t="s">
        <v>1656</v>
      </c>
      <c r="B140" s="133">
        <f t="shared" si="25"/>
        <v>0</v>
      </c>
      <c r="C140" s="170"/>
      <c r="D140" s="170"/>
      <c r="E140" s="170"/>
      <c r="F140" s="170"/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70"/>
      <c r="U140" s="170"/>
      <c r="V140" s="170"/>
    </row>
    <row r="141" spans="1:22" s="72" customFormat="1" ht="15.75" customHeight="1">
      <c r="A141" s="98" t="s">
        <v>1657</v>
      </c>
      <c r="B141" s="133">
        <f t="shared" si="25"/>
        <v>0</v>
      </c>
      <c r="C141" s="170"/>
      <c r="D141" s="170"/>
      <c r="E141" s="170"/>
      <c r="F141" s="170"/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70"/>
      <c r="U141" s="170"/>
      <c r="V141" s="170"/>
    </row>
    <row r="142" spans="1:22" s="72" customFormat="1" ht="15.75" customHeight="1">
      <c r="A142" s="98" t="s">
        <v>1658</v>
      </c>
      <c r="B142" s="133">
        <f t="shared" si="25"/>
        <v>0</v>
      </c>
      <c r="C142" s="170"/>
      <c r="D142" s="170"/>
      <c r="E142" s="170"/>
      <c r="F142" s="170"/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70"/>
      <c r="U142" s="170"/>
      <c r="V142" s="170"/>
    </row>
    <row r="143" spans="1:22" s="72" customFormat="1" ht="15.75" customHeight="1">
      <c r="A143" s="98" t="s">
        <v>1659</v>
      </c>
      <c r="B143" s="133">
        <f t="shared" si="25"/>
        <v>0</v>
      </c>
      <c r="C143" s="170"/>
      <c r="D143" s="170"/>
      <c r="E143" s="170"/>
      <c r="F143" s="170"/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70"/>
      <c r="U143" s="170"/>
      <c r="V143" s="170"/>
    </row>
    <row r="144" spans="1:22" s="72" customFormat="1" ht="15.75" customHeight="1">
      <c r="A144" s="98" t="s">
        <v>1660</v>
      </c>
      <c r="B144" s="133">
        <f t="shared" si="25"/>
        <v>0</v>
      </c>
      <c r="C144" s="170"/>
      <c r="D144" s="170"/>
      <c r="E144" s="170"/>
      <c r="F144" s="170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70"/>
      <c r="U144" s="170"/>
      <c r="V144" s="170"/>
    </row>
    <row r="145" spans="1:22" s="72" customFormat="1" ht="15.75" customHeight="1">
      <c r="A145" s="98" t="s">
        <v>1661</v>
      </c>
      <c r="B145" s="133">
        <f t="shared" si="25"/>
        <v>0</v>
      </c>
      <c r="C145" s="133">
        <f aca="true" t="shared" si="28" ref="C145:V145">SUM(C146:C147)</f>
        <v>0</v>
      </c>
      <c r="D145" s="133">
        <f t="shared" si="28"/>
        <v>0</v>
      </c>
      <c r="E145" s="133">
        <f t="shared" si="28"/>
        <v>0</v>
      </c>
      <c r="F145" s="133">
        <f t="shared" si="28"/>
        <v>0</v>
      </c>
      <c r="G145" s="133">
        <f t="shared" si="28"/>
        <v>0</v>
      </c>
      <c r="H145" s="133">
        <f t="shared" si="28"/>
        <v>0</v>
      </c>
      <c r="I145" s="133">
        <f t="shared" si="28"/>
        <v>0</v>
      </c>
      <c r="J145" s="133">
        <f t="shared" si="28"/>
        <v>0</v>
      </c>
      <c r="K145" s="133">
        <f t="shared" si="28"/>
        <v>0</v>
      </c>
      <c r="L145" s="133">
        <f t="shared" si="28"/>
        <v>0</v>
      </c>
      <c r="M145" s="133">
        <f t="shared" si="28"/>
        <v>0</v>
      </c>
      <c r="N145" s="133">
        <f t="shared" si="28"/>
        <v>0</v>
      </c>
      <c r="O145" s="133">
        <f t="shared" si="28"/>
        <v>0</v>
      </c>
      <c r="P145" s="133">
        <f t="shared" si="28"/>
        <v>0</v>
      </c>
      <c r="Q145" s="133">
        <f t="shared" si="28"/>
        <v>0</v>
      </c>
      <c r="R145" s="133">
        <f t="shared" si="28"/>
        <v>0</v>
      </c>
      <c r="S145" s="133">
        <f t="shared" si="28"/>
        <v>0</v>
      </c>
      <c r="T145" s="133">
        <f t="shared" si="28"/>
        <v>0</v>
      </c>
      <c r="U145" s="133">
        <f t="shared" si="28"/>
        <v>0</v>
      </c>
      <c r="V145" s="133">
        <f t="shared" si="28"/>
        <v>0</v>
      </c>
    </row>
    <row r="146" spans="1:22" s="72" customFormat="1" ht="15.75" customHeight="1">
      <c r="A146" s="98" t="s">
        <v>1662</v>
      </c>
      <c r="B146" s="133">
        <f t="shared" si="25"/>
        <v>0</v>
      </c>
      <c r="C146" s="170"/>
      <c r="D146" s="170"/>
      <c r="E146" s="170"/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70"/>
      <c r="U146" s="170"/>
      <c r="V146" s="170"/>
    </row>
    <row r="147" spans="1:22" s="72" customFormat="1" ht="15.75" customHeight="1">
      <c r="A147" s="98" t="s">
        <v>1663</v>
      </c>
      <c r="B147" s="133">
        <f t="shared" si="25"/>
        <v>0</v>
      </c>
      <c r="C147" s="133">
        <f aca="true" t="shared" si="29" ref="C147:V147">SUM(C148:C159)</f>
        <v>0</v>
      </c>
      <c r="D147" s="133">
        <f t="shared" si="29"/>
        <v>0</v>
      </c>
      <c r="E147" s="133">
        <f t="shared" si="29"/>
        <v>0</v>
      </c>
      <c r="F147" s="133">
        <f t="shared" si="29"/>
        <v>0</v>
      </c>
      <c r="G147" s="133">
        <f t="shared" si="29"/>
        <v>0</v>
      </c>
      <c r="H147" s="133">
        <f t="shared" si="29"/>
        <v>0</v>
      </c>
      <c r="I147" s="133">
        <f t="shared" si="29"/>
        <v>0</v>
      </c>
      <c r="J147" s="133">
        <f t="shared" si="29"/>
        <v>0</v>
      </c>
      <c r="K147" s="133">
        <f t="shared" si="29"/>
        <v>0</v>
      </c>
      <c r="L147" s="133">
        <f t="shared" si="29"/>
        <v>0</v>
      </c>
      <c r="M147" s="133">
        <f t="shared" si="29"/>
        <v>0</v>
      </c>
      <c r="N147" s="133">
        <f t="shared" si="29"/>
        <v>0</v>
      </c>
      <c r="O147" s="133">
        <f t="shared" si="29"/>
        <v>0</v>
      </c>
      <c r="P147" s="133">
        <f t="shared" si="29"/>
        <v>0</v>
      </c>
      <c r="Q147" s="133">
        <f t="shared" si="29"/>
        <v>0</v>
      </c>
      <c r="R147" s="133">
        <f t="shared" si="29"/>
        <v>0</v>
      </c>
      <c r="S147" s="133">
        <f t="shared" si="29"/>
        <v>0</v>
      </c>
      <c r="T147" s="133">
        <f t="shared" si="29"/>
        <v>0</v>
      </c>
      <c r="U147" s="133">
        <f t="shared" si="29"/>
        <v>0</v>
      </c>
      <c r="V147" s="133">
        <f t="shared" si="29"/>
        <v>0</v>
      </c>
    </row>
    <row r="148" spans="1:22" s="72" customFormat="1" ht="15.75" customHeight="1">
      <c r="A148" s="102" t="s">
        <v>1664</v>
      </c>
      <c r="B148" s="133">
        <f t="shared" si="25"/>
        <v>0</v>
      </c>
      <c r="C148" s="170"/>
      <c r="D148" s="170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70"/>
      <c r="U148" s="170"/>
      <c r="V148" s="170"/>
    </row>
    <row r="149" spans="1:22" s="72" customFormat="1" ht="15.75" customHeight="1">
      <c r="A149" s="98" t="s">
        <v>1665</v>
      </c>
      <c r="B149" s="133">
        <f t="shared" si="25"/>
        <v>0</v>
      </c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70"/>
      <c r="U149" s="170"/>
      <c r="V149" s="170"/>
    </row>
    <row r="150" spans="1:22" s="72" customFormat="1" ht="15.75" customHeight="1">
      <c r="A150" s="98" t="s">
        <v>1666</v>
      </c>
      <c r="B150" s="133">
        <f t="shared" si="25"/>
        <v>0</v>
      </c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70"/>
      <c r="U150" s="170"/>
      <c r="V150" s="170"/>
    </row>
    <row r="151" spans="1:22" s="72" customFormat="1" ht="15.75" customHeight="1">
      <c r="A151" s="98" t="s">
        <v>1667</v>
      </c>
      <c r="B151" s="133">
        <f t="shared" si="25"/>
        <v>0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70"/>
      <c r="U151" s="170"/>
      <c r="V151" s="170"/>
    </row>
    <row r="152" spans="1:22" s="72" customFormat="1" ht="15.75" customHeight="1">
      <c r="A152" s="98" t="s">
        <v>1668</v>
      </c>
      <c r="B152" s="133">
        <f t="shared" si="25"/>
        <v>0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70"/>
      <c r="U152" s="170"/>
      <c r="V152" s="170"/>
    </row>
    <row r="153" spans="1:22" s="72" customFormat="1" ht="15.75" customHeight="1">
      <c r="A153" s="98" t="s">
        <v>1669</v>
      </c>
      <c r="B153" s="133">
        <f t="shared" si="25"/>
        <v>0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70"/>
      <c r="U153" s="170"/>
      <c r="V153" s="170"/>
    </row>
    <row r="154" spans="1:22" s="72" customFormat="1" ht="15.75" customHeight="1">
      <c r="A154" s="98" t="s">
        <v>1670</v>
      </c>
      <c r="B154" s="133">
        <f t="shared" si="25"/>
        <v>0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70"/>
      <c r="U154" s="170"/>
      <c r="V154" s="170"/>
    </row>
    <row r="155" spans="1:22" s="72" customFormat="1" ht="15.75" customHeight="1">
      <c r="A155" s="98" t="s">
        <v>1671</v>
      </c>
      <c r="B155" s="133">
        <f t="shared" si="25"/>
        <v>0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70"/>
      <c r="U155" s="170"/>
      <c r="V155" s="170"/>
    </row>
    <row r="156" spans="1:22" s="72" customFormat="1" ht="15.75" customHeight="1">
      <c r="A156" s="98" t="s">
        <v>1672</v>
      </c>
      <c r="B156" s="133">
        <f t="shared" si="25"/>
        <v>0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70"/>
      <c r="U156" s="170"/>
      <c r="V156" s="170"/>
    </row>
    <row r="157" spans="1:22" s="72" customFormat="1" ht="15.75" customHeight="1">
      <c r="A157" s="98" t="s">
        <v>1673</v>
      </c>
      <c r="B157" s="133">
        <f t="shared" si="25"/>
        <v>0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70"/>
      <c r="U157" s="170"/>
      <c r="V157" s="170"/>
    </row>
    <row r="158" spans="1:22" s="72" customFormat="1" ht="15.75" customHeight="1">
      <c r="A158" s="98" t="s">
        <v>1674</v>
      </c>
      <c r="B158" s="133">
        <f t="shared" si="25"/>
        <v>0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70"/>
      <c r="U158" s="170"/>
      <c r="V158" s="170"/>
    </row>
    <row r="159" spans="1:22" s="72" customFormat="1" ht="15.75" customHeight="1">
      <c r="A159" s="98" t="s">
        <v>1675</v>
      </c>
      <c r="B159" s="133">
        <f t="shared" si="25"/>
        <v>0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70"/>
      <c r="U159" s="170"/>
      <c r="V159" s="170"/>
    </row>
    <row r="160" spans="1:22" s="72" customFormat="1" ht="15.75" customHeight="1">
      <c r="A160" s="101" t="s">
        <v>1676</v>
      </c>
      <c r="B160" s="133">
        <f t="shared" si="25"/>
        <v>43228</v>
      </c>
      <c r="C160" s="133">
        <f aca="true" t="shared" si="30" ref="C160:V160">SUM(C161:C162)</f>
        <v>0</v>
      </c>
      <c r="D160" s="133">
        <f t="shared" si="30"/>
        <v>0</v>
      </c>
      <c r="E160" s="133">
        <f t="shared" si="30"/>
        <v>0</v>
      </c>
      <c r="F160" s="133">
        <f t="shared" si="30"/>
        <v>0</v>
      </c>
      <c r="G160" s="133">
        <f t="shared" si="30"/>
        <v>5756</v>
      </c>
      <c r="H160" s="133">
        <f t="shared" si="30"/>
        <v>0</v>
      </c>
      <c r="I160" s="133">
        <f t="shared" si="30"/>
        <v>239</v>
      </c>
      <c r="J160" s="133">
        <f t="shared" si="30"/>
        <v>6693</v>
      </c>
      <c r="K160" s="133">
        <f t="shared" si="30"/>
        <v>4561</v>
      </c>
      <c r="L160" s="133">
        <f t="shared" si="30"/>
        <v>0</v>
      </c>
      <c r="M160" s="133">
        <f t="shared" si="30"/>
        <v>0</v>
      </c>
      <c r="N160" s="133">
        <f t="shared" si="30"/>
        <v>20474</v>
      </c>
      <c r="O160" s="133">
        <f t="shared" si="30"/>
        <v>0</v>
      </c>
      <c r="P160" s="133">
        <f t="shared" si="30"/>
        <v>0</v>
      </c>
      <c r="Q160" s="133">
        <f t="shared" si="30"/>
        <v>0</v>
      </c>
      <c r="R160" s="133">
        <f t="shared" si="30"/>
        <v>0</v>
      </c>
      <c r="S160" s="133">
        <f t="shared" si="30"/>
        <v>1081</v>
      </c>
      <c r="T160" s="133">
        <f t="shared" si="30"/>
        <v>4424</v>
      </c>
      <c r="U160" s="133">
        <f t="shared" si="30"/>
        <v>0</v>
      </c>
      <c r="V160" s="133">
        <f t="shared" si="30"/>
        <v>0</v>
      </c>
    </row>
    <row r="161" spans="1:22" s="72" customFormat="1" ht="15.75" customHeight="1">
      <c r="A161" s="98" t="s">
        <v>1677</v>
      </c>
      <c r="B161" s="133">
        <f t="shared" si="25"/>
        <v>0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70"/>
      <c r="U161" s="170"/>
      <c r="V161" s="170"/>
    </row>
    <row r="162" spans="1:22" s="72" customFormat="1" ht="15.75" customHeight="1">
      <c r="A162" s="98" t="s">
        <v>1678</v>
      </c>
      <c r="B162" s="133">
        <f t="shared" si="25"/>
        <v>43228</v>
      </c>
      <c r="C162" s="133">
        <f aca="true" t="shared" si="31" ref="C162:V162">SUM(C163:C170)</f>
        <v>0</v>
      </c>
      <c r="D162" s="133">
        <f t="shared" si="31"/>
        <v>0</v>
      </c>
      <c r="E162" s="133">
        <f t="shared" si="31"/>
        <v>0</v>
      </c>
      <c r="F162" s="133">
        <f t="shared" si="31"/>
        <v>0</v>
      </c>
      <c r="G162" s="133">
        <f t="shared" si="31"/>
        <v>5756</v>
      </c>
      <c r="H162" s="133">
        <f t="shared" si="31"/>
        <v>0</v>
      </c>
      <c r="I162" s="133">
        <f t="shared" si="31"/>
        <v>239</v>
      </c>
      <c r="J162" s="133">
        <f t="shared" si="31"/>
        <v>6693</v>
      </c>
      <c r="K162" s="133">
        <f t="shared" si="31"/>
        <v>4561</v>
      </c>
      <c r="L162" s="133">
        <f t="shared" si="31"/>
        <v>0</v>
      </c>
      <c r="M162" s="133">
        <f t="shared" si="31"/>
        <v>0</v>
      </c>
      <c r="N162" s="133">
        <f t="shared" si="31"/>
        <v>20474</v>
      </c>
      <c r="O162" s="133">
        <f t="shared" si="31"/>
        <v>0</v>
      </c>
      <c r="P162" s="133">
        <f t="shared" si="31"/>
        <v>0</v>
      </c>
      <c r="Q162" s="133">
        <f t="shared" si="31"/>
        <v>0</v>
      </c>
      <c r="R162" s="133">
        <f t="shared" si="31"/>
        <v>0</v>
      </c>
      <c r="S162" s="133">
        <f t="shared" si="31"/>
        <v>1081</v>
      </c>
      <c r="T162" s="133">
        <f t="shared" si="31"/>
        <v>4424</v>
      </c>
      <c r="U162" s="133">
        <f t="shared" si="31"/>
        <v>0</v>
      </c>
      <c r="V162" s="133">
        <f t="shared" si="31"/>
        <v>0</v>
      </c>
    </row>
    <row r="163" spans="1:22" s="72" customFormat="1" ht="15.75" customHeight="1">
      <c r="A163" s="98" t="s">
        <v>1679</v>
      </c>
      <c r="B163" s="133">
        <f t="shared" si="25"/>
        <v>0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70"/>
      <c r="U163" s="170"/>
      <c r="V163" s="170"/>
    </row>
    <row r="164" spans="1:22" s="72" customFormat="1" ht="15.75" customHeight="1">
      <c r="A164" s="98" t="s">
        <v>1680</v>
      </c>
      <c r="B164" s="133">
        <f t="shared" si="25"/>
        <v>0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70"/>
      <c r="U164" s="170"/>
      <c r="V164" s="170"/>
    </row>
    <row r="165" spans="1:22" s="72" customFormat="1" ht="15.75" customHeight="1">
      <c r="A165" s="98" t="s">
        <v>1681</v>
      </c>
      <c r="B165" s="133">
        <f t="shared" si="25"/>
        <v>0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70"/>
      <c r="U165" s="170"/>
      <c r="V165" s="170"/>
    </row>
    <row r="166" spans="1:22" s="72" customFormat="1" ht="15.75" customHeight="1">
      <c r="A166" s="98" t="s">
        <v>1682</v>
      </c>
      <c r="B166" s="133">
        <f t="shared" si="25"/>
        <v>0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70"/>
      <c r="U166" s="170"/>
      <c r="V166" s="170"/>
    </row>
    <row r="167" spans="1:22" s="72" customFormat="1" ht="15.75" customHeight="1">
      <c r="A167" s="98" t="s">
        <v>1683</v>
      </c>
      <c r="B167" s="133">
        <f t="shared" si="25"/>
        <v>0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70"/>
      <c r="U167" s="170"/>
      <c r="V167" s="170"/>
    </row>
    <row r="168" spans="1:22" s="72" customFormat="1" ht="15.75" customHeight="1">
      <c r="A168" s="98" t="s">
        <v>1684</v>
      </c>
      <c r="B168" s="133">
        <f t="shared" si="25"/>
        <v>0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70"/>
      <c r="U168" s="170"/>
      <c r="V168" s="170"/>
    </row>
    <row r="169" spans="1:22" s="72" customFormat="1" ht="15.75" customHeight="1">
      <c r="A169" s="98" t="s">
        <v>1685</v>
      </c>
      <c r="B169" s="133">
        <f t="shared" si="25"/>
        <v>43228</v>
      </c>
      <c r="C169" s="170"/>
      <c r="D169" s="170"/>
      <c r="E169" s="170"/>
      <c r="F169" s="170"/>
      <c r="G169" s="170">
        <v>5756</v>
      </c>
      <c r="H169" s="170"/>
      <c r="I169" s="170">
        <v>239</v>
      </c>
      <c r="J169" s="170">
        <v>6693</v>
      </c>
      <c r="K169" s="170">
        <v>4561</v>
      </c>
      <c r="L169" s="170"/>
      <c r="M169" s="170"/>
      <c r="N169" s="170">
        <v>20474</v>
      </c>
      <c r="O169" s="170"/>
      <c r="P169" s="170"/>
      <c r="Q169" s="170"/>
      <c r="R169" s="170"/>
      <c r="S169" s="170">
        <v>1081</v>
      </c>
      <c r="T169" s="170">
        <v>4424</v>
      </c>
      <c r="U169" s="170"/>
      <c r="V169" s="170"/>
    </row>
    <row r="170" spans="1:22" s="72" customFormat="1" ht="15.75" customHeight="1">
      <c r="A170" s="98" t="s">
        <v>1686</v>
      </c>
      <c r="B170" s="133">
        <f t="shared" si="25"/>
        <v>0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70"/>
      <c r="U170" s="170"/>
      <c r="V170" s="170"/>
    </row>
    <row r="171" spans="1:22" s="72" customFormat="1" ht="15.75" customHeight="1">
      <c r="A171" s="98" t="s">
        <v>1687</v>
      </c>
      <c r="B171" s="133">
        <f t="shared" si="25"/>
        <v>0</v>
      </c>
      <c r="C171" s="133">
        <f aca="true" t="shared" si="32" ref="C171:V171">SUM(C172:C173)</f>
        <v>0</v>
      </c>
      <c r="D171" s="133">
        <f t="shared" si="32"/>
        <v>0</v>
      </c>
      <c r="E171" s="133">
        <f t="shared" si="32"/>
        <v>0</v>
      </c>
      <c r="F171" s="133">
        <f t="shared" si="32"/>
        <v>0</v>
      </c>
      <c r="G171" s="133">
        <f t="shared" si="32"/>
        <v>0</v>
      </c>
      <c r="H171" s="133">
        <f t="shared" si="32"/>
        <v>0</v>
      </c>
      <c r="I171" s="133">
        <f t="shared" si="32"/>
        <v>0</v>
      </c>
      <c r="J171" s="133">
        <f t="shared" si="32"/>
        <v>0</v>
      </c>
      <c r="K171" s="133">
        <f t="shared" si="32"/>
        <v>0</v>
      </c>
      <c r="L171" s="133">
        <f t="shared" si="32"/>
        <v>0</v>
      </c>
      <c r="M171" s="133">
        <f t="shared" si="32"/>
        <v>0</v>
      </c>
      <c r="N171" s="133">
        <f t="shared" si="32"/>
        <v>0</v>
      </c>
      <c r="O171" s="133">
        <f t="shared" si="32"/>
        <v>0</v>
      </c>
      <c r="P171" s="133">
        <f t="shared" si="32"/>
        <v>0</v>
      </c>
      <c r="Q171" s="133">
        <f t="shared" si="32"/>
        <v>0</v>
      </c>
      <c r="R171" s="133">
        <f t="shared" si="32"/>
        <v>0</v>
      </c>
      <c r="S171" s="133">
        <f t="shared" si="32"/>
        <v>0</v>
      </c>
      <c r="T171" s="133">
        <f t="shared" si="32"/>
        <v>0</v>
      </c>
      <c r="U171" s="133">
        <f t="shared" si="32"/>
        <v>0</v>
      </c>
      <c r="V171" s="133">
        <f t="shared" si="32"/>
        <v>0</v>
      </c>
    </row>
    <row r="172" spans="1:22" s="72" customFormat="1" ht="15.75" customHeight="1">
      <c r="A172" s="98" t="s">
        <v>1688</v>
      </c>
      <c r="B172" s="133">
        <f t="shared" si="25"/>
        <v>0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70"/>
      <c r="U172" s="170"/>
      <c r="V172" s="170"/>
    </row>
    <row r="173" spans="1:22" s="72" customFormat="1" ht="15.75" customHeight="1">
      <c r="A173" s="98" t="s">
        <v>1689</v>
      </c>
      <c r="B173" s="133">
        <f t="shared" si="25"/>
        <v>0</v>
      </c>
      <c r="C173" s="133">
        <f aca="true" t="shared" si="33" ref="C173:V173">SUM(C174:C182)</f>
        <v>0</v>
      </c>
      <c r="D173" s="133">
        <f t="shared" si="33"/>
        <v>0</v>
      </c>
      <c r="E173" s="133">
        <f t="shared" si="33"/>
        <v>0</v>
      </c>
      <c r="F173" s="133">
        <f t="shared" si="33"/>
        <v>0</v>
      </c>
      <c r="G173" s="133">
        <f t="shared" si="33"/>
        <v>0</v>
      </c>
      <c r="H173" s="133">
        <f t="shared" si="33"/>
        <v>0</v>
      </c>
      <c r="I173" s="133">
        <f t="shared" si="33"/>
        <v>0</v>
      </c>
      <c r="J173" s="133">
        <f t="shared" si="33"/>
        <v>0</v>
      </c>
      <c r="K173" s="133">
        <f t="shared" si="33"/>
        <v>0</v>
      </c>
      <c r="L173" s="133">
        <f t="shared" si="33"/>
        <v>0</v>
      </c>
      <c r="M173" s="133">
        <f t="shared" si="33"/>
        <v>0</v>
      </c>
      <c r="N173" s="133">
        <f t="shared" si="33"/>
        <v>0</v>
      </c>
      <c r="O173" s="133">
        <f t="shared" si="33"/>
        <v>0</v>
      </c>
      <c r="P173" s="133">
        <f t="shared" si="33"/>
        <v>0</v>
      </c>
      <c r="Q173" s="133">
        <f t="shared" si="33"/>
        <v>0</v>
      </c>
      <c r="R173" s="133">
        <f t="shared" si="33"/>
        <v>0</v>
      </c>
      <c r="S173" s="133">
        <f t="shared" si="33"/>
        <v>0</v>
      </c>
      <c r="T173" s="133">
        <f t="shared" si="33"/>
        <v>0</v>
      </c>
      <c r="U173" s="133">
        <f t="shared" si="33"/>
        <v>0</v>
      </c>
      <c r="V173" s="133">
        <f t="shared" si="33"/>
        <v>0</v>
      </c>
    </row>
    <row r="174" spans="1:22" s="72" customFormat="1" ht="15.75" customHeight="1">
      <c r="A174" s="103" t="s">
        <v>1690</v>
      </c>
      <c r="B174" s="133">
        <f t="shared" si="25"/>
        <v>0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70"/>
      <c r="U174" s="170"/>
      <c r="V174" s="170"/>
    </row>
    <row r="175" spans="1:22" s="72" customFormat="1" ht="15.75" customHeight="1">
      <c r="A175" s="103" t="s">
        <v>1691</v>
      </c>
      <c r="B175" s="133">
        <f t="shared" si="25"/>
        <v>0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70"/>
      <c r="U175" s="170"/>
      <c r="V175" s="170"/>
    </row>
    <row r="176" spans="1:22" s="72" customFormat="1" ht="15.75" customHeight="1">
      <c r="A176" s="103" t="s">
        <v>1692</v>
      </c>
      <c r="B176" s="133">
        <f t="shared" si="25"/>
        <v>0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70"/>
      <c r="U176" s="170"/>
      <c r="V176" s="170"/>
    </row>
    <row r="177" spans="1:22" s="72" customFormat="1" ht="15.75" customHeight="1">
      <c r="A177" s="103" t="s">
        <v>1693</v>
      </c>
      <c r="B177" s="133">
        <f t="shared" si="25"/>
        <v>0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70"/>
      <c r="U177" s="170"/>
      <c r="V177" s="170"/>
    </row>
    <row r="178" spans="1:22" s="72" customFormat="1" ht="15.75" customHeight="1">
      <c r="A178" s="103" t="s">
        <v>1694</v>
      </c>
      <c r="B178" s="133">
        <f t="shared" si="25"/>
        <v>0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70"/>
      <c r="U178" s="170"/>
      <c r="V178" s="170"/>
    </row>
    <row r="179" spans="1:22" s="72" customFormat="1" ht="15.75" customHeight="1">
      <c r="A179" s="103" t="s">
        <v>1695</v>
      </c>
      <c r="B179" s="133">
        <f t="shared" si="25"/>
        <v>0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70"/>
      <c r="U179" s="170"/>
      <c r="V179" s="170"/>
    </row>
    <row r="180" spans="1:22" s="72" customFormat="1" ht="15.75" customHeight="1">
      <c r="A180" s="103" t="s">
        <v>1696</v>
      </c>
      <c r="B180" s="133">
        <f t="shared" si="25"/>
        <v>0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70"/>
      <c r="U180" s="170"/>
      <c r="V180" s="170"/>
    </row>
    <row r="181" spans="1:22" s="72" customFormat="1" ht="15.75" customHeight="1">
      <c r="A181" s="103" t="s">
        <v>1697</v>
      </c>
      <c r="B181" s="133">
        <f t="shared" si="25"/>
        <v>0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70"/>
      <c r="U181" s="170"/>
      <c r="V181" s="170"/>
    </row>
    <row r="182" spans="1:22" s="72" customFormat="1" ht="15.75" customHeight="1">
      <c r="A182" s="103" t="s">
        <v>1698</v>
      </c>
      <c r="B182" s="133">
        <f t="shared" si="25"/>
        <v>0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70"/>
      <c r="U182" s="170"/>
      <c r="V182" s="170"/>
    </row>
    <row r="183" spans="1:22" s="72" customFormat="1" ht="15.75" customHeight="1">
      <c r="A183" s="98" t="s">
        <v>1699</v>
      </c>
      <c r="B183" s="133">
        <f t="shared" si="25"/>
        <v>0</v>
      </c>
      <c r="C183" s="133">
        <f aca="true" t="shared" si="34" ref="C183:V183">SUM(C184:C185)</f>
        <v>0</v>
      </c>
      <c r="D183" s="133">
        <f t="shared" si="34"/>
        <v>0</v>
      </c>
      <c r="E183" s="133">
        <f t="shared" si="34"/>
        <v>0</v>
      </c>
      <c r="F183" s="133">
        <f t="shared" si="34"/>
        <v>0</v>
      </c>
      <c r="G183" s="133">
        <f t="shared" si="34"/>
        <v>0</v>
      </c>
      <c r="H183" s="133">
        <f t="shared" si="34"/>
        <v>0</v>
      </c>
      <c r="I183" s="133">
        <f t="shared" si="34"/>
        <v>0</v>
      </c>
      <c r="J183" s="133">
        <f t="shared" si="34"/>
        <v>0</v>
      </c>
      <c r="K183" s="133">
        <f t="shared" si="34"/>
        <v>0</v>
      </c>
      <c r="L183" s="133">
        <f t="shared" si="34"/>
        <v>0</v>
      </c>
      <c r="M183" s="133">
        <f t="shared" si="34"/>
        <v>0</v>
      </c>
      <c r="N183" s="133">
        <f t="shared" si="34"/>
        <v>0</v>
      </c>
      <c r="O183" s="133">
        <f t="shared" si="34"/>
        <v>0</v>
      </c>
      <c r="P183" s="133">
        <f t="shared" si="34"/>
        <v>0</v>
      </c>
      <c r="Q183" s="133">
        <f t="shared" si="34"/>
        <v>0</v>
      </c>
      <c r="R183" s="133">
        <f t="shared" si="34"/>
        <v>0</v>
      </c>
      <c r="S183" s="133">
        <f t="shared" si="34"/>
        <v>0</v>
      </c>
      <c r="T183" s="133">
        <f t="shared" si="34"/>
        <v>0</v>
      </c>
      <c r="U183" s="133">
        <f t="shared" si="34"/>
        <v>0</v>
      </c>
      <c r="V183" s="133">
        <f t="shared" si="34"/>
        <v>0</v>
      </c>
    </row>
    <row r="184" spans="1:22" s="72" customFormat="1" ht="15.75" customHeight="1">
      <c r="A184" s="98" t="s">
        <v>1700</v>
      </c>
      <c r="B184" s="133">
        <f t="shared" si="25"/>
        <v>0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70"/>
      <c r="U184" s="170"/>
      <c r="V184" s="170"/>
    </row>
    <row r="185" spans="1:22" s="72" customFormat="1" ht="15.75" customHeight="1">
      <c r="A185" s="98" t="s">
        <v>1701</v>
      </c>
      <c r="B185" s="133">
        <f t="shared" si="25"/>
        <v>0</v>
      </c>
      <c r="C185" s="133">
        <f aca="true" t="shared" si="35" ref="C185:V185">SUM(C186:C194)</f>
        <v>0</v>
      </c>
      <c r="D185" s="133">
        <f t="shared" si="35"/>
        <v>0</v>
      </c>
      <c r="E185" s="133">
        <f t="shared" si="35"/>
        <v>0</v>
      </c>
      <c r="F185" s="133">
        <f t="shared" si="35"/>
        <v>0</v>
      </c>
      <c r="G185" s="133">
        <f t="shared" si="35"/>
        <v>0</v>
      </c>
      <c r="H185" s="133">
        <f t="shared" si="35"/>
        <v>0</v>
      </c>
      <c r="I185" s="133">
        <f t="shared" si="35"/>
        <v>0</v>
      </c>
      <c r="J185" s="133">
        <f t="shared" si="35"/>
        <v>0</v>
      </c>
      <c r="K185" s="133">
        <f t="shared" si="35"/>
        <v>0</v>
      </c>
      <c r="L185" s="133">
        <f t="shared" si="35"/>
        <v>0</v>
      </c>
      <c r="M185" s="133">
        <f t="shared" si="35"/>
        <v>0</v>
      </c>
      <c r="N185" s="133">
        <f t="shared" si="35"/>
        <v>0</v>
      </c>
      <c r="O185" s="133">
        <f t="shared" si="35"/>
        <v>0</v>
      </c>
      <c r="P185" s="133">
        <f t="shared" si="35"/>
        <v>0</v>
      </c>
      <c r="Q185" s="133">
        <f t="shared" si="35"/>
        <v>0</v>
      </c>
      <c r="R185" s="133">
        <f t="shared" si="35"/>
        <v>0</v>
      </c>
      <c r="S185" s="133">
        <f t="shared" si="35"/>
        <v>0</v>
      </c>
      <c r="T185" s="133">
        <f t="shared" si="35"/>
        <v>0</v>
      </c>
      <c r="U185" s="133">
        <f t="shared" si="35"/>
        <v>0</v>
      </c>
      <c r="V185" s="133">
        <f t="shared" si="35"/>
        <v>0</v>
      </c>
    </row>
    <row r="186" spans="1:22" s="72" customFormat="1" ht="15.75" customHeight="1">
      <c r="A186" s="98" t="s">
        <v>1702</v>
      </c>
      <c r="B186" s="133">
        <f t="shared" si="25"/>
        <v>0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70"/>
      <c r="U186" s="170"/>
      <c r="V186" s="170"/>
    </row>
    <row r="187" spans="1:22" s="72" customFormat="1" ht="15.75" customHeight="1">
      <c r="A187" s="98" t="s">
        <v>1703</v>
      </c>
      <c r="B187" s="133">
        <f t="shared" si="25"/>
        <v>0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70"/>
      <c r="U187" s="170"/>
      <c r="V187" s="170"/>
    </row>
    <row r="188" spans="1:22" s="72" customFormat="1" ht="15.75" customHeight="1">
      <c r="A188" s="98" t="s">
        <v>1704</v>
      </c>
      <c r="B188" s="133">
        <f t="shared" si="25"/>
        <v>0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70"/>
      <c r="U188" s="170"/>
      <c r="V188" s="170"/>
    </row>
    <row r="189" spans="1:22" s="72" customFormat="1" ht="15.75" customHeight="1">
      <c r="A189" s="98" t="s">
        <v>1705</v>
      </c>
      <c r="B189" s="133">
        <f t="shared" si="25"/>
        <v>0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70"/>
      <c r="U189" s="170"/>
      <c r="V189" s="170"/>
    </row>
    <row r="190" spans="1:22" s="72" customFormat="1" ht="15.75" customHeight="1">
      <c r="A190" s="98" t="s">
        <v>1706</v>
      </c>
      <c r="B190" s="133">
        <f t="shared" si="25"/>
        <v>0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70"/>
      <c r="U190" s="170"/>
      <c r="V190" s="170"/>
    </row>
    <row r="191" spans="1:22" s="72" customFormat="1" ht="15.75" customHeight="1">
      <c r="A191" s="98" t="s">
        <v>1707</v>
      </c>
      <c r="B191" s="133">
        <f t="shared" si="25"/>
        <v>0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70"/>
      <c r="U191" s="170"/>
      <c r="V191" s="170"/>
    </row>
    <row r="192" spans="1:22" s="72" customFormat="1" ht="15.75" customHeight="1">
      <c r="A192" s="98" t="s">
        <v>1708</v>
      </c>
      <c r="B192" s="133">
        <f t="shared" si="25"/>
        <v>0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70"/>
      <c r="U192" s="170"/>
      <c r="V192" s="170"/>
    </row>
    <row r="193" spans="1:22" s="72" customFormat="1" ht="15.75" customHeight="1">
      <c r="A193" s="98" t="s">
        <v>1709</v>
      </c>
      <c r="B193" s="133">
        <f t="shared" si="25"/>
        <v>0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70"/>
      <c r="U193" s="170"/>
      <c r="V193" s="170"/>
    </row>
    <row r="194" spans="1:22" s="72" customFormat="1" ht="15.75" customHeight="1">
      <c r="A194" s="98" t="s">
        <v>1710</v>
      </c>
      <c r="B194" s="133">
        <f t="shared" si="25"/>
        <v>0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70"/>
      <c r="U194" s="170"/>
      <c r="V194" s="170"/>
    </row>
    <row r="195" spans="1:22" s="72" customFormat="1" ht="15.75" customHeight="1">
      <c r="A195" s="101" t="s">
        <v>1711</v>
      </c>
      <c r="B195" s="133">
        <f t="shared" si="25"/>
        <v>0</v>
      </c>
      <c r="C195" s="133">
        <f aca="true" t="shared" si="36" ref="C195:V195">SUM(C196:C197)</f>
        <v>0</v>
      </c>
      <c r="D195" s="133">
        <f t="shared" si="36"/>
        <v>0</v>
      </c>
      <c r="E195" s="133">
        <f t="shared" si="36"/>
        <v>0</v>
      </c>
      <c r="F195" s="133">
        <f t="shared" si="36"/>
        <v>0</v>
      </c>
      <c r="G195" s="133">
        <f t="shared" si="36"/>
        <v>0</v>
      </c>
      <c r="H195" s="133">
        <f t="shared" si="36"/>
        <v>0</v>
      </c>
      <c r="I195" s="133">
        <f t="shared" si="36"/>
        <v>0</v>
      </c>
      <c r="J195" s="133">
        <f t="shared" si="36"/>
        <v>0</v>
      </c>
      <c r="K195" s="133">
        <f t="shared" si="36"/>
        <v>0</v>
      </c>
      <c r="L195" s="133">
        <f t="shared" si="36"/>
        <v>0</v>
      </c>
      <c r="M195" s="133">
        <f t="shared" si="36"/>
        <v>0</v>
      </c>
      <c r="N195" s="133">
        <f t="shared" si="36"/>
        <v>0</v>
      </c>
      <c r="O195" s="133">
        <f t="shared" si="36"/>
        <v>0</v>
      </c>
      <c r="P195" s="133">
        <f t="shared" si="36"/>
        <v>0</v>
      </c>
      <c r="Q195" s="133">
        <f t="shared" si="36"/>
        <v>0</v>
      </c>
      <c r="R195" s="133">
        <f t="shared" si="36"/>
        <v>0</v>
      </c>
      <c r="S195" s="133">
        <f t="shared" si="36"/>
        <v>0</v>
      </c>
      <c r="T195" s="133">
        <f t="shared" si="36"/>
        <v>0</v>
      </c>
      <c r="U195" s="133">
        <f t="shared" si="36"/>
        <v>0</v>
      </c>
      <c r="V195" s="133">
        <f t="shared" si="36"/>
        <v>0</v>
      </c>
    </row>
    <row r="196" spans="1:22" s="72" customFormat="1" ht="15.75" customHeight="1">
      <c r="A196" s="98" t="s">
        <v>1712</v>
      </c>
      <c r="B196" s="133">
        <f t="shared" si="25"/>
        <v>0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70"/>
      <c r="U196" s="170"/>
      <c r="V196" s="170"/>
    </row>
    <row r="197" spans="1:22" s="72" customFormat="1" ht="15.75" customHeight="1">
      <c r="A197" s="98" t="s">
        <v>1713</v>
      </c>
      <c r="B197" s="133">
        <f t="shared" si="25"/>
        <v>0</v>
      </c>
      <c r="C197" s="133">
        <f aca="true" t="shared" si="37" ref="C197:V197">SUM(C199:C206)</f>
        <v>0</v>
      </c>
      <c r="D197" s="133">
        <f t="shared" si="37"/>
        <v>0</v>
      </c>
      <c r="E197" s="133">
        <f t="shared" si="37"/>
        <v>0</v>
      </c>
      <c r="F197" s="133">
        <f t="shared" si="37"/>
        <v>0</v>
      </c>
      <c r="G197" s="133">
        <f t="shared" si="37"/>
        <v>0</v>
      </c>
      <c r="H197" s="133">
        <f t="shared" si="37"/>
        <v>0</v>
      </c>
      <c r="I197" s="133">
        <f t="shared" si="37"/>
        <v>0</v>
      </c>
      <c r="J197" s="133">
        <f t="shared" si="37"/>
        <v>0</v>
      </c>
      <c r="K197" s="133">
        <f t="shared" si="37"/>
        <v>0</v>
      </c>
      <c r="L197" s="133">
        <f t="shared" si="37"/>
        <v>0</v>
      </c>
      <c r="M197" s="133">
        <f t="shared" si="37"/>
        <v>0</v>
      </c>
      <c r="N197" s="133">
        <f t="shared" si="37"/>
        <v>0</v>
      </c>
      <c r="O197" s="133">
        <f t="shared" si="37"/>
        <v>0</v>
      </c>
      <c r="P197" s="133">
        <f t="shared" si="37"/>
        <v>0</v>
      </c>
      <c r="Q197" s="133">
        <f t="shared" si="37"/>
        <v>0</v>
      </c>
      <c r="R197" s="133">
        <f t="shared" si="37"/>
        <v>0</v>
      </c>
      <c r="S197" s="133">
        <f t="shared" si="37"/>
        <v>0</v>
      </c>
      <c r="T197" s="133">
        <f t="shared" si="37"/>
        <v>0</v>
      </c>
      <c r="U197" s="133">
        <f t="shared" si="37"/>
        <v>0</v>
      </c>
      <c r="V197" s="133">
        <f t="shared" si="37"/>
        <v>0</v>
      </c>
    </row>
    <row r="198" spans="1:22" s="72" customFormat="1" ht="15.75" customHeight="1">
      <c r="A198" s="98" t="s">
        <v>1714</v>
      </c>
      <c r="B198" s="133">
        <f t="shared" si="25"/>
        <v>0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70"/>
      <c r="U198" s="170"/>
      <c r="V198" s="170"/>
    </row>
    <row r="199" spans="1:22" s="72" customFormat="1" ht="15.75" customHeight="1">
      <c r="A199" s="98" t="s">
        <v>1715</v>
      </c>
      <c r="B199" s="133">
        <f t="shared" si="25"/>
        <v>0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70"/>
      <c r="U199" s="170"/>
      <c r="V199" s="170"/>
    </row>
    <row r="200" spans="1:22" s="72" customFormat="1" ht="15.75" customHeight="1">
      <c r="A200" s="98" t="s">
        <v>1716</v>
      </c>
      <c r="B200" s="133">
        <f aca="true" t="shared" si="38" ref="B200:B217">SUM(C200:V200)</f>
        <v>0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70"/>
      <c r="U200" s="170"/>
      <c r="V200" s="170"/>
    </row>
    <row r="201" spans="1:22" s="72" customFormat="1" ht="15.75" customHeight="1">
      <c r="A201" s="98" t="s">
        <v>1717</v>
      </c>
      <c r="B201" s="133">
        <f t="shared" si="38"/>
        <v>0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70"/>
      <c r="U201" s="170"/>
      <c r="V201" s="170"/>
    </row>
    <row r="202" spans="1:22" s="72" customFormat="1" ht="15.75" customHeight="1">
      <c r="A202" s="98" t="s">
        <v>1718</v>
      </c>
      <c r="B202" s="133">
        <f t="shared" si="38"/>
        <v>0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70"/>
      <c r="U202" s="170"/>
      <c r="V202" s="170"/>
    </row>
    <row r="203" spans="1:22" s="72" customFormat="1" ht="15.75" customHeight="1">
      <c r="A203" s="98" t="s">
        <v>1719</v>
      </c>
      <c r="B203" s="133">
        <f t="shared" si="38"/>
        <v>0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70"/>
      <c r="U203" s="170"/>
      <c r="V203" s="170"/>
    </row>
    <row r="204" spans="1:22" s="72" customFormat="1" ht="15.75" customHeight="1">
      <c r="A204" s="98" t="s">
        <v>1720</v>
      </c>
      <c r="B204" s="133">
        <f t="shared" si="38"/>
        <v>0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70"/>
      <c r="U204" s="170"/>
      <c r="V204" s="170"/>
    </row>
    <row r="205" spans="1:22" s="72" customFormat="1" ht="15.75" customHeight="1">
      <c r="A205" s="98" t="s">
        <v>1721</v>
      </c>
      <c r="B205" s="133">
        <f t="shared" si="38"/>
        <v>0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70"/>
      <c r="U205" s="170"/>
      <c r="V205" s="170"/>
    </row>
    <row r="206" spans="1:22" s="72" customFormat="1" ht="15.75" customHeight="1">
      <c r="A206" s="98" t="s">
        <v>1722</v>
      </c>
      <c r="B206" s="133">
        <f t="shared" si="38"/>
        <v>0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70"/>
      <c r="U206" s="170"/>
      <c r="V206" s="170"/>
    </row>
    <row r="207" spans="1:22" s="72" customFormat="1" ht="15.75" customHeight="1">
      <c r="A207" s="98" t="s">
        <v>1723</v>
      </c>
      <c r="B207" s="133">
        <f t="shared" si="38"/>
        <v>0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70"/>
      <c r="U207" s="170"/>
      <c r="V207" s="170"/>
    </row>
    <row r="208" spans="1:22" s="72" customFormat="1" ht="15.75" customHeight="1">
      <c r="A208" s="98" t="s">
        <v>1724</v>
      </c>
      <c r="B208" s="133">
        <f t="shared" si="38"/>
        <v>0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70"/>
      <c r="U208" s="170"/>
      <c r="V208" s="170"/>
    </row>
    <row r="209" spans="1:22" s="72" customFormat="1" ht="15.75" customHeight="1">
      <c r="A209" s="98" t="s">
        <v>1725</v>
      </c>
      <c r="B209" s="133">
        <f t="shared" si="38"/>
        <v>0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70"/>
      <c r="U209" s="170"/>
      <c r="V209" s="170"/>
    </row>
    <row r="210" spans="1:22" s="72" customFormat="1" ht="15.75" customHeight="1">
      <c r="A210" s="98" t="s">
        <v>1726</v>
      </c>
      <c r="B210" s="133">
        <f t="shared" si="38"/>
        <v>0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70"/>
      <c r="U210" s="170"/>
      <c r="V210" s="170"/>
    </row>
    <row r="211" spans="1:22" s="72" customFormat="1" ht="15.75" customHeight="1">
      <c r="A211" s="98" t="s">
        <v>1727</v>
      </c>
      <c r="B211" s="133">
        <f t="shared" si="38"/>
        <v>0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70"/>
      <c r="U211" s="170"/>
      <c r="V211" s="170"/>
    </row>
    <row r="212" spans="1:22" s="72" customFormat="1" ht="15.75" customHeight="1">
      <c r="A212" s="98" t="s">
        <v>1728</v>
      </c>
      <c r="B212" s="133">
        <f t="shared" si="38"/>
        <v>0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70"/>
      <c r="U212" s="170"/>
      <c r="V212" s="170"/>
    </row>
    <row r="213" spans="1:22" s="72" customFormat="1" ht="15.75" customHeight="1">
      <c r="A213" s="101" t="s">
        <v>1729</v>
      </c>
      <c r="B213" s="133">
        <f t="shared" si="38"/>
        <v>0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70"/>
      <c r="U213" s="170"/>
      <c r="V213" s="170"/>
    </row>
    <row r="214" spans="1:22" s="72" customFormat="1" ht="15.75" customHeight="1">
      <c r="A214" s="101" t="s">
        <v>1730</v>
      </c>
      <c r="B214" s="133">
        <f t="shared" si="38"/>
        <v>0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70"/>
      <c r="U214" s="170"/>
      <c r="V214" s="170"/>
    </row>
    <row r="215" spans="1:22" s="72" customFormat="1" ht="15.75" customHeight="1">
      <c r="A215" s="101" t="s">
        <v>1731</v>
      </c>
      <c r="B215" s="133">
        <f t="shared" si="38"/>
        <v>0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70"/>
      <c r="U215" s="170"/>
      <c r="V215" s="170"/>
    </row>
    <row r="216" spans="1:22" s="72" customFormat="1" ht="15.75" customHeight="1">
      <c r="A216" s="101" t="s">
        <v>1732</v>
      </c>
      <c r="B216" s="133">
        <f t="shared" si="38"/>
        <v>0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70"/>
      <c r="U216" s="170"/>
      <c r="V216" s="170"/>
    </row>
    <row r="217" spans="1:22" s="72" customFormat="1" ht="15.75" customHeight="1">
      <c r="A217" s="101" t="s">
        <v>1733</v>
      </c>
      <c r="B217" s="133">
        <f t="shared" si="38"/>
        <v>0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70"/>
      <c r="U217" s="170"/>
      <c r="V217" s="170"/>
    </row>
    <row r="219" spans="2:22" s="69" customFormat="1" ht="14.25">
      <c r="B219" s="172"/>
      <c r="C219" s="172"/>
      <c r="D219" s="172"/>
      <c r="E219" s="172"/>
      <c r="F219" s="172"/>
      <c r="G219" s="172"/>
      <c r="H219" s="172"/>
      <c r="I219" s="172"/>
      <c r="J219" s="172"/>
      <c r="K219" s="173"/>
      <c r="L219" s="172"/>
      <c r="M219" s="172"/>
      <c r="N219" s="172"/>
      <c r="O219" s="172"/>
      <c r="P219" s="173"/>
      <c r="Q219" s="172"/>
      <c r="R219" s="172"/>
      <c r="S219" s="172"/>
      <c r="T219" s="172"/>
      <c r="U219" s="172"/>
      <c r="V219" s="172"/>
    </row>
    <row r="220" spans="2:22" s="70" customFormat="1" ht="62.25" customHeight="1">
      <c r="B220" s="171">
        <f>IF(B6=B7+B8,"","分项不等于合计数")</f>
      </c>
      <c r="C220" s="171">
        <f aca="true" t="shared" si="39" ref="C220:V220">IF(C6=C7+C8,"","分项不等于合计数")</f>
      </c>
      <c r="D220" s="171">
        <f t="shared" si="39"/>
      </c>
      <c r="E220" s="171">
        <f t="shared" si="39"/>
      </c>
      <c r="F220" s="171">
        <f t="shared" si="39"/>
      </c>
      <c r="G220" s="171">
        <f t="shared" si="39"/>
      </c>
      <c r="H220" s="171">
        <f t="shared" si="39"/>
      </c>
      <c r="I220" s="171">
        <f t="shared" si="39"/>
      </c>
      <c r="J220" s="171">
        <f t="shared" si="39"/>
      </c>
      <c r="K220" s="171">
        <f t="shared" si="39"/>
      </c>
      <c r="L220" s="171">
        <f t="shared" si="39"/>
      </c>
      <c r="M220" s="171">
        <f t="shared" si="39"/>
      </c>
      <c r="N220" s="171">
        <f t="shared" si="39"/>
      </c>
      <c r="O220" s="171">
        <f t="shared" si="39"/>
      </c>
      <c r="P220" s="171">
        <f t="shared" si="39"/>
      </c>
      <c r="Q220" s="171">
        <f t="shared" si="39"/>
      </c>
      <c r="R220" s="171">
        <f t="shared" si="39"/>
      </c>
      <c r="S220" s="171">
        <f t="shared" si="39"/>
      </c>
      <c r="T220" s="171">
        <f t="shared" si="39"/>
      </c>
      <c r="U220" s="171">
        <f t="shared" si="39"/>
      </c>
      <c r="V220" s="171">
        <f t="shared" si="39"/>
      </c>
    </row>
    <row r="222" spans="9:16" ht="14.25">
      <c r="I222" s="162"/>
      <c r="K222" s="161"/>
      <c r="N222" s="162"/>
      <c r="P222" s="161"/>
    </row>
    <row r="223" spans="9:16" ht="14.25">
      <c r="I223" s="162"/>
      <c r="K223" s="161"/>
      <c r="N223" s="162"/>
      <c r="P223" s="161"/>
    </row>
    <row r="224" spans="9:16" ht="14.25">
      <c r="I224" s="162"/>
      <c r="K224" s="161"/>
      <c r="N224" s="162"/>
      <c r="P224" s="161"/>
    </row>
    <row r="225" spans="9:16" ht="14.25">
      <c r="I225" s="162"/>
      <c r="K225" s="161"/>
      <c r="N225" s="162"/>
      <c r="P225" s="161"/>
    </row>
    <row r="226" spans="9:16" ht="14.25">
      <c r="I226" s="162"/>
      <c r="K226" s="161"/>
      <c r="N226" s="162"/>
      <c r="P226" s="161"/>
    </row>
    <row r="227" spans="9:16" ht="14.25">
      <c r="I227" s="162"/>
      <c r="K227" s="161"/>
      <c r="N227" s="162"/>
      <c r="P227" s="161"/>
    </row>
    <row r="228" spans="9:16" ht="14.25">
      <c r="I228" s="162"/>
      <c r="K228" s="161"/>
      <c r="N228" s="162"/>
      <c r="P228" s="161"/>
    </row>
    <row r="229" spans="9:16" ht="14.25">
      <c r="I229" s="162"/>
      <c r="K229" s="161"/>
      <c r="N229" s="162"/>
      <c r="P229" s="161"/>
    </row>
    <row r="230" spans="9:16" ht="14.25">
      <c r="I230" s="162"/>
      <c r="K230" s="161"/>
      <c r="N230" s="162"/>
      <c r="P230" s="161"/>
    </row>
    <row r="231" spans="9:16" ht="14.25">
      <c r="I231" s="162"/>
      <c r="K231" s="161"/>
      <c r="N231" s="162"/>
      <c r="P231" s="161"/>
    </row>
    <row r="232" spans="9:16" ht="14.25">
      <c r="I232" s="162"/>
      <c r="K232" s="161"/>
      <c r="N232" s="162"/>
      <c r="P232" s="161"/>
    </row>
    <row r="233" spans="9:16" ht="14.25">
      <c r="I233" s="162"/>
      <c r="K233" s="161"/>
      <c r="N233" s="162"/>
      <c r="P233" s="161"/>
    </row>
    <row r="234" spans="9:16" ht="14.25">
      <c r="I234" s="162"/>
      <c r="K234" s="161"/>
      <c r="N234" s="162"/>
      <c r="P234" s="161"/>
    </row>
    <row r="235" spans="9:16" ht="14.25">
      <c r="I235" s="162"/>
      <c r="K235" s="161"/>
      <c r="N235" s="162"/>
      <c r="P235" s="161"/>
    </row>
    <row r="236" spans="9:16" ht="14.25">
      <c r="I236" s="162"/>
      <c r="K236" s="161"/>
      <c r="N236" s="162"/>
      <c r="P236" s="161"/>
    </row>
    <row r="237" spans="9:16" ht="14.25">
      <c r="I237" s="162"/>
      <c r="K237" s="161"/>
      <c r="N237" s="162"/>
      <c r="P237" s="161"/>
    </row>
    <row r="238" spans="9:16" ht="14.25">
      <c r="I238" s="162"/>
      <c r="K238" s="161"/>
      <c r="N238" s="162"/>
      <c r="P238" s="161"/>
    </row>
    <row r="239" spans="9:16" ht="14.25">
      <c r="I239" s="162"/>
      <c r="K239" s="161"/>
      <c r="N239" s="162"/>
      <c r="P239" s="161"/>
    </row>
    <row r="240" spans="9:16" ht="14.25">
      <c r="I240" s="162"/>
      <c r="K240" s="161"/>
      <c r="N240" s="162"/>
      <c r="P240" s="161"/>
    </row>
    <row r="241" spans="9:16" ht="14.25">
      <c r="I241" s="162"/>
      <c r="K241" s="161"/>
      <c r="N241" s="162"/>
      <c r="P241" s="161"/>
    </row>
    <row r="242" spans="9:16" ht="14.25">
      <c r="I242" s="162"/>
      <c r="K242" s="161"/>
      <c r="N242" s="162"/>
      <c r="P242" s="161"/>
    </row>
    <row r="243" spans="9:16" ht="14.25">
      <c r="I243" s="162"/>
      <c r="K243" s="161"/>
      <c r="N243" s="162"/>
      <c r="P243" s="161"/>
    </row>
  </sheetData>
  <sheetProtection/>
  <protectedRanges>
    <protectedRange sqref="C196:V196 C198:V217" name="区域3"/>
    <protectedRange sqref="C122:V127 C129:V129 C131:V135 C137:V137 C139:V144 C146:V146 C148:V159 C161:V161 C163:V170 C172:V172 C174:V182 C184:V184 C186:V194" name="区域2"/>
    <protectedRange sqref="C7:V7 C10:V10 C12:V22 C24:V24 C26:V33 C35:V35 C37:V51 C53:V53 C55:V63 C65:V65 C67:V74 C76:V76 C78:V82 C84:V84 C86:V96 C98:V98 C100:V109 C111:V111 C113:V118 C120:V120" name="区域1"/>
  </protectedRanges>
  <mergeCells count="3">
    <mergeCell ref="B4:V4"/>
    <mergeCell ref="A4:A5"/>
    <mergeCell ref="B2:U3"/>
  </mergeCells>
  <printOptions horizontalCentered="1"/>
  <pageMargins left="0.4724409448818898" right="0.4724409448818898" top="0.5905511811023623" bottom="0.2755905511811024" header="0.31496062992125984" footer="0.31496062992125984"/>
  <pageSetup horizontalDpi="600" verticalDpi="600" orientation="landscape" paperSize="9" scale="8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57"/>
  <sheetViews>
    <sheetView showGridLines="0" showZeros="0" zoomScalePageLayoutView="0" workbookViewId="0" topLeftCell="E1">
      <pane ySplit="5" topLeftCell="A6" activePane="bottomLeft" state="frozen"/>
      <selection pane="topLeft" activeCell="A3" sqref="A3"/>
      <selection pane="bottomLeft" activeCell="G5" sqref="G5:G29"/>
    </sheetView>
  </sheetViews>
  <sheetFormatPr defaultColWidth="9.00390625" defaultRowHeight="14.25"/>
  <cols>
    <col min="1" max="1" width="42.625" style="18" customWidth="1"/>
    <col min="2" max="2" width="12.00390625" style="132" customWidth="1"/>
    <col min="3" max="3" width="11.875" style="132" customWidth="1"/>
    <col min="4" max="4" width="13.875" style="18" customWidth="1"/>
    <col min="5" max="5" width="44.375" style="18" customWidth="1"/>
    <col min="6" max="6" width="12.875" style="132" customWidth="1"/>
    <col min="7" max="7" width="11.875" style="132" customWidth="1"/>
    <col min="8" max="8" width="13.75390625" style="18" customWidth="1"/>
    <col min="9" max="16384" width="9.00390625" style="18" customWidth="1"/>
  </cols>
  <sheetData>
    <row r="1" spans="1:8" ht="14.25">
      <c r="A1" s="13" t="s">
        <v>414</v>
      </c>
      <c r="H1" s="19" t="s">
        <v>0</v>
      </c>
    </row>
    <row r="2" spans="1:8" ht="18" customHeight="1">
      <c r="A2" s="215" t="s">
        <v>1450</v>
      </c>
      <c r="B2" s="215"/>
      <c r="C2" s="215"/>
      <c r="D2" s="215"/>
      <c r="E2" s="215"/>
      <c r="F2" s="215"/>
      <c r="G2" s="215"/>
      <c r="H2" s="215"/>
    </row>
    <row r="3" spans="1:8" ht="18" customHeight="1">
      <c r="A3" s="13"/>
      <c r="H3" s="20" t="s">
        <v>9</v>
      </c>
    </row>
    <row r="4" spans="1:8" ht="31.5" customHeight="1">
      <c r="A4" s="240" t="s">
        <v>241</v>
      </c>
      <c r="B4" s="241"/>
      <c r="C4" s="241"/>
      <c r="D4" s="242"/>
      <c r="E4" s="240" t="s">
        <v>242</v>
      </c>
      <c r="F4" s="241"/>
      <c r="G4" s="241"/>
      <c r="H4" s="242"/>
    </row>
    <row r="5" spans="1:8" ht="35.25" customHeight="1">
      <c r="A5" s="22" t="s">
        <v>10</v>
      </c>
      <c r="B5" s="119" t="s">
        <v>11</v>
      </c>
      <c r="C5" s="120" t="s">
        <v>12</v>
      </c>
      <c r="D5" s="21" t="s">
        <v>13</v>
      </c>
      <c r="E5" s="22" t="s">
        <v>10</v>
      </c>
      <c r="F5" s="119" t="s">
        <v>11</v>
      </c>
      <c r="G5" s="120" t="s">
        <v>12</v>
      </c>
      <c r="H5" s="21" t="s">
        <v>13</v>
      </c>
    </row>
    <row r="6" spans="1:8" s="51" customFormat="1" ht="19.5" customHeight="1">
      <c r="A6" s="7" t="s">
        <v>415</v>
      </c>
      <c r="B6" s="176"/>
      <c r="C6" s="176"/>
      <c r="D6" s="74">
        <f aca="true" t="shared" si="0" ref="D6:D22">IF(B6=0,"",ROUND(C6/B6*100,1))</f>
      </c>
      <c r="E6" s="7" t="s">
        <v>416</v>
      </c>
      <c r="F6" s="178">
        <f>SUM(F7)</f>
        <v>77</v>
      </c>
      <c r="G6" s="178">
        <f>SUM(G7)</f>
        <v>19</v>
      </c>
      <c r="H6" s="74">
        <f aca="true" t="shared" si="1" ref="H6:H54">IF(F6=0,"",ROUND(G6/F6*100,1))</f>
        <v>24.7</v>
      </c>
    </row>
    <row r="7" spans="1:8" s="51" customFormat="1" ht="19.5" customHeight="1">
      <c r="A7" s="7" t="s">
        <v>417</v>
      </c>
      <c r="B7" s="176"/>
      <c r="C7" s="176"/>
      <c r="D7" s="74">
        <f t="shared" si="0"/>
      </c>
      <c r="E7" s="9" t="s">
        <v>418</v>
      </c>
      <c r="F7" s="176">
        <v>77</v>
      </c>
      <c r="G7" s="176">
        <v>19</v>
      </c>
      <c r="H7" s="74">
        <f t="shared" si="1"/>
        <v>24.7</v>
      </c>
    </row>
    <row r="8" spans="1:8" s="51" customFormat="1" ht="19.5" customHeight="1">
      <c r="A8" s="7" t="s">
        <v>419</v>
      </c>
      <c r="B8" s="176"/>
      <c r="C8" s="176"/>
      <c r="D8" s="74">
        <f t="shared" si="0"/>
      </c>
      <c r="E8" s="7" t="s">
        <v>420</v>
      </c>
      <c r="F8" s="178">
        <f>SUM(F9:F10)</f>
        <v>2443</v>
      </c>
      <c r="G8" s="178">
        <f>SUM(G9:G10)</f>
        <v>1081</v>
      </c>
      <c r="H8" s="74">
        <f t="shared" si="1"/>
        <v>44.2</v>
      </c>
    </row>
    <row r="9" spans="1:8" s="51" customFormat="1" ht="19.5" customHeight="1">
      <c r="A9" s="59" t="s">
        <v>1454</v>
      </c>
      <c r="B9" s="176"/>
      <c r="C9" s="176"/>
      <c r="D9" s="74">
        <f t="shared" si="0"/>
      </c>
      <c r="E9" s="9" t="s">
        <v>421</v>
      </c>
      <c r="F9" s="176">
        <v>2443</v>
      </c>
      <c r="G9" s="176">
        <v>1081</v>
      </c>
      <c r="H9" s="74">
        <f t="shared" si="1"/>
        <v>44.2</v>
      </c>
    </row>
    <row r="10" spans="1:8" s="51" customFormat="1" ht="19.5" customHeight="1">
      <c r="A10" s="7" t="s">
        <v>1455</v>
      </c>
      <c r="B10" s="176">
        <v>1175</v>
      </c>
      <c r="C10" s="176"/>
      <c r="D10" s="74">
        <f t="shared" si="0"/>
        <v>0</v>
      </c>
      <c r="E10" s="9" t="s">
        <v>422</v>
      </c>
      <c r="F10" s="176"/>
      <c r="G10" s="176"/>
      <c r="H10" s="74">
        <f t="shared" si="1"/>
      </c>
    </row>
    <row r="11" spans="1:8" s="51" customFormat="1" ht="19.5" customHeight="1">
      <c r="A11" s="7" t="s">
        <v>1456</v>
      </c>
      <c r="B11" s="176">
        <v>328</v>
      </c>
      <c r="C11" s="176"/>
      <c r="D11" s="74">
        <f t="shared" si="0"/>
        <v>0</v>
      </c>
      <c r="E11" s="7" t="s">
        <v>423</v>
      </c>
      <c r="F11" s="178">
        <f>SUM(F12:F13)</f>
        <v>0</v>
      </c>
      <c r="G11" s="178">
        <f>SUM(G12:G13)</f>
        <v>0</v>
      </c>
      <c r="H11" s="74">
        <f t="shared" si="1"/>
      </c>
    </row>
    <row r="12" spans="1:8" s="51" customFormat="1" ht="19.5" customHeight="1">
      <c r="A12" s="7" t="s">
        <v>1457</v>
      </c>
      <c r="B12" s="176">
        <v>104763</v>
      </c>
      <c r="C12" s="176">
        <v>100000</v>
      </c>
      <c r="D12" s="74">
        <f t="shared" si="0"/>
        <v>95.5</v>
      </c>
      <c r="E12" s="7" t="s">
        <v>424</v>
      </c>
      <c r="F12" s="176"/>
      <c r="G12" s="176"/>
      <c r="H12" s="74">
        <f t="shared" si="1"/>
      </c>
    </row>
    <row r="13" spans="1:8" s="51" customFormat="1" ht="19.5" customHeight="1">
      <c r="A13" s="7" t="s">
        <v>1458</v>
      </c>
      <c r="B13" s="176"/>
      <c r="C13" s="176"/>
      <c r="D13" s="74">
        <f t="shared" si="0"/>
      </c>
      <c r="E13" s="7" t="s">
        <v>425</v>
      </c>
      <c r="F13" s="176"/>
      <c r="G13" s="176"/>
      <c r="H13" s="74">
        <f t="shared" si="1"/>
      </c>
    </row>
    <row r="14" spans="1:8" s="51" customFormat="1" ht="19.5" customHeight="1">
      <c r="A14" s="7" t="s">
        <v>1459</v>
      </c>
      <c r="B14" s="176"/>
      <c r="C14" s="176"/>
      <c r="D14" s="74">
        <f t="shared" si="0"/>
      </c>
      <c r="E14" s="7" t="s">
        <v>426</v>
      </c>
      <c r="F14" s="178">
        <f>SUM(F15:F20)</f>
        <v>192808</v>
      </c>
      <c r="G14" s="178">
        <f>SUM(G15:G20)</f>
        <v>104370</v>
      </c>
      <c r="H14" s="74">
        <f t="shared" si="1"/>
        <v>54.1</v>
      </c>
    </row>
    <row r="15" spans="1:8" s="51" customFormat="1" ht="19.5" customHeight="1">
      <c r="A15" s="7" t="s">
        <v>1460</v>
      </c>
      <c r="B15" s="176">
        <v>2747</v>
      </c>
      <c r="C15" s="176">
        <v>3000</v>
      </c>
      <c r="D15" s="74">
        <f t="shared" si="0"/>
        <v>109.2</v>
      </c>
      <c r="E15" s="7" t="s">
        <v>427</v>
      </c>
      <c r="F15" s="176">
        <v>192093</v>
      </c>
      <c r="G15" s="176">
        <v>100870</v>
      </c>
      <c r="H15" s="74">
        <f t="shared" si="1"/>
        <v>52.5</v>
      </c>
    </row>
    <row r="16" spans="1:8" s="51" customFormat="1" ht="19.5" customHeight="1">
      <c r="A16" s="7" t="s">
        <v>1461</v>
      </c>
      <c r="B16" s="176"/>
      <c r="C16" s="176"/>
      <c r="D16" s="74">
        <f t="shared" si="0"/>
      </c>
      <c r="E16" s="7" t="s">
        <v>428</v>
      </c>
      <c r="F16" s="176"/>
      <c r="G16" s="176"/>
      <c r="H16" s="74">
        <f t="shared" si="1"/>
      </c>
    </row>
    <row r="17" spans="1:8" s="51" customFormat="1" ht="19.5" customHeight="1">
      <c r="A17" s="7" t="s">
        <v>1462</v>
      </c>
      <c r="B17" s="176"/>
      <c r="C17" s="176"/>
      <c r="D17" s="74">
        <f t="shared" si="0"/>
      </c>
      <c r="E17" s="7" t="s">
        <v>429</v>
      </c>
      <c r="F17" s="176"/>
      <c r="G17" s="176"/>
      <c r="H17" s="74">
        <f t="shared" si="1"/>
      </c>
    </row>
    <row r="18" spans="1:8" s="51" customFormat="1" ht="19.5" customHeight="1">
      <c r="A18" s="7" t="s">
        <v>1463</v>
      </c>
      <c r="B18" s="176"/>
      <c r="C18" s="176"/>
      <c r="D18" s="74">
        <f t="shared" si="0"/>
      </c>
      <c r="E18" s="7" t="s">
        <v>430</v>
      </c>
      <c r="F18" s="176"/>
      <c r="G18" s="176"/>
      <c r="H18" s="74">
        <f t="shared" si="1"/>
      </c>
    </row>
    <row r="19" spans="1:8" s="51" customFormat="1" ht="19.5" customHeight="1">
      <c r="A19" s="7" t="s">
        <v>1464</v>
      </c>
      <c r="B19" s="176">
        <v>525</v>
      </c>
      <c r="C19" s="176">
        <v>500</v>
      </c>
      <c r="D19" s="74">
        <f t="shared" si="0"/>
        <v>95.2</v>
      </c>
      <c r="E19" s="7" t="s">
        <v>431</v>
      </c>
      <c r="F19" s="176">
        <v>139</v>
      </c>
      <c r="G19" s="176">
        <v>3000</v>
      </c>
      <c r="H19" s="74">
        <f t="shared" si="1"/>
        <v>2158.3</v>
      </c>
    </row>
    <row r="20" spans="1:8" s="51" customFormat="1" ht="19.5" customHeight="1">
      <c r="A20" s="7" t="s">
        <v>1465</v>
      </c>
      <c r="B20" s="176"/>
      <c r="C20" s="176"/>
      <c r="D20" s="74">
        <f t="shared" si="0"/>
      </c>
      <c r="E20" s="7" t="s">
        <v>432</v>
      </c>
      <c r="F20" s="176">
        <v>576</v>
      </c>
      <c r="G20" s="176">
        <v>500</v>
      </c>
      <c r="H20" s="74">
        <f t="shared" si="1"/>
        <v>86.8</v>
      </c>
    </row>
    <row r="21" spans="1:8" s="51" customFormat="1" ht="19.5" customHeight="1">
      <c r="A21" s="7" t="s">
        <v>1466</v>
      </c>
      <c r="B21" s="176">
        <v>77</v>
      </c>
      <c r="C21" s="176"/>
      <c r="D21" s="74">
        <f t="shared" si="0"/>
        <v>0</v>
      </c>
      <c r="E21" s="7" t="s">
        <v>433</v>
      </c>
      <c r="F21" s="178">
        <f>SUM(F22:F25)</f>
        <v>15</v>
      </c>
      <c r="G21" s="178">
        <f>SUM(G22:G25)</f>
        <v>0</v>
      </c>
      <c r="H21" s="74">
        <f t="shared" si="1"/>
        <v>0</v>
      </c>
    </row>
    <row r="22" spans="1:8" s="51" customFormat="1" ht="19.5" customHeight="1">
      <c r="A22" s="7" t="s">
        <v>1469</v>
      </c>
      <c r="B22" s="176"/>
      <c r="C22" s="176"/>
      <c r="D22" s="74">
        <f t="shared" si="0"/>
      </c>
      <c r="E22" s="180" t="s">
        <v>1467</v>
      </c>
      <c r="F22" s="176"/>
      <c r="G22" s="176"/>
      <c r="H22" s="74">
        <f t="shared" si="1"/>
      </c>
    </row>
    <row r="23" spans="1:8" ht="19.5" customHeight="1">
      <c r="A23" s="53"/>
      <c r="B23" s="176"/>
      <c r="C23" s="176"/>
      <c r="D23" s="8"/>
      <c r="E23" s="180" t="s">
        <v>1426</v>
      </c>
      <c r="F23" s="176">
        <v>15</v>
      </c>
      <c r="G23" s="176"/>
      <c r="H23" s="74">
        <f t="shared" si="1"/>
        <v>0</v>
      </c>
    </row>
    <row r="24" spans="1:8" ht="19.5" customHeight="1">
      <c r="A24" s="7"/>
      <c r="B24" s="176"/>
      <c r="C24" s="176"/>
      <c r="D24" s="8"/>
      <c r="E24" s="159" t="s">
        <v>435</v>
      </c>
      <c r="F24" s="176"/>
      <c r="G24" s="176"/>
      <c r="H24" s="74">
        <f t="shared" si="1"/>
      </c>
    </row>
    <row r="25" spans="1:8" ht="19.5" customHeight="1">
      <c r="A25" s="8"/>
      <c r="B25" s="176"/>
      <c r="C25" s="176"/>
      <c r="D25" s="8"/>
      <c r="E25" s="159" t="s">
        <v>436</v>
      </c>
      <c r="F25" s="177"/>
      <c r="G25" s="177"/>
      <c r="H25" s="74">
        <f t="shared" si="1"/>
      </c>
    </row>
    <row r="26" spans="1:8" ht="19.5" customHeight="1">
      <c r="A26" s="8"/>
      <c r="B26" s="176"/>
      <c r="C26" s="176"/>
      <c r="D26" s="8"/>
      <c r="E26" s="9" t="s">
        <v>437</v>
      </c>
      <c r="F26" s="178">
        <f>SUM(F27:F32)</f>
        <v>0</v>
      </c>
      <c r="G26" s="178">
        <f>SUM(G27:G32)</f>
        <v>0</v>
      </c>
      <c r="H26" s="74">
        <f t="shared" si="1"/>
      </c>
    </row>
    <row r="27" spans="1:8" ht="19.5" customHeight="1">
      <c r="A27" s="9"/>
      <c r="B27" s="176"/>
      <c r="C27" s="176"/>
      <c r="D27" s="8"/>
      <c r="E27" s="159" t="s">
        <v>438</v>
      </c>
      <c r="F27" s="177"/>
      <c r="G27" s="177"/>
      <c r="H27" s="74">
        <f t="shared" si="1"/>
      </c>
    </row>
    <row r="28" spans="1:8" ht="19.5" customHeight="1">
      <c r="A28" s="9"/>
      <c r="B28" s="176"/>
      <c r="C28" s="176"/>
      <c r="D28" s="8"/>
      <c r="E28" s="159" t="s">
        <v>439</v>
      </c>
      <c r="F28" s="177"/>
      <c r="G28" s="177"/>
      <c r="H28" s="74">
        <f t="shared" si="1"/>
      </c>
    </row>
    <row r="29" spans="1:8" ht="19.5" customHeight="1">
      <c r="A29" s="9"/>
      <c r="B29" s="176"/>
      <c r="C29" s="176"/>
      <c r="D29" s="8"/>
      <c r="E29" s="159" t="s">
        <v>440</v>
      </c>
      <c r="F29" s="177"/>
      <c r="G29" s="177"/>
      <c r="H29" s="74">
        <f t="shared" si="1"/>
      </c>
    </row>
    <row r="30" spans="1:8" ht="19.5" customHeight="1">
      <c r="A30" s="9"/>
      <c r="B30" s="176"/>
      <c r="C30" s="176"/>
      <c r="D30" s="8"/>
      <c r="E30" s="159" t="s">
        <v>441</v>
      </c>
      <c r="F30" s="177"/>
      <c r="G30" s="177"/>
      <c r="H30" s="74">
        <f t="shared" si="1"/>
      </c>
    </row>
    <row r="31" spans="1:8" ht="19.5" customHeight="1">
      <c r="A31" s="9"/>
      <c r="B31" s="176"/>
      <c r="C31" s="176"/>
      <c r="D31" s="8"/>
      <c r="E31" s="159" t="s">
        <v>442</v>
      </c>
      <c r="F31" s="177"/>
      <c r="G31" s="177"/>
      <c r="H31" s="74">
        <f t="shared" si="1"/>
      </c>
    </row>
    <row r="32" spans="1:8" ht="19.5" customHeight="1">
      <c r="A32" s="9"/>
      <c r="B32" s="176"/>
      <c r="C32" s="176"/>
      <c r="D32" s="8"/>
      <c r="E32" s="159" t="s">
        <v>443</v>
      </c>
      <c r="F32" s="177"/>
      <c r="G32" s="177"/>
      <c r="H32" s="74">
        <f t="shared" si="1"/>
      </c>
    </row>
    <row r="33" spans="1:8" ht="19.5" customHeight="1">
      <c r="A33" s="9"/>
      <c r="B33" s="176"/>
      <c r="C33" s="176"/>
      <c r="D33" s="8"/>
      <c r="E33" s="9" t="s">
        <v>444</v>
      </c>
      <c r="F33" s="178">
        <f>SUM(F34:F36)</f>
        <v>127</v>
      </c>
      <c r="G33" s="178">
        <f>SUM(G34:G36)</f>
        <v>0</v>
      </c>
      <c r="H33" s="74">
        <f t="shared" si="1"/>
        <v>0</v>
      </c>
    </row>
    <row r="34" spans="1:8" ht="19.5" customHeight="1">
      <c r="A34" s="9"/>
      <c r="B34" s="176"/>
      <c r="C34" s="176"/>
      <c r="D34" s="8"/>
      <c r="E34" s="159" t="s">
        <v>445</v>
      </c>
      <c r="F34" s="177"/>
      <c r="G34" s="177"/>
      <c r="H34" s="74">
        <f t="shared" si="1"/>
      </c>
    </row>
    <row r="35" spans="1:8" ht="19.5" customHeight="1">
      <c r="A35" s="9"/>
      <c r="B35" s="176"/>
      <c r="C35" s="176"/>
      <c r="D35" s="8"/>
      <c r="E35" s="159" t="s">
        <v>446</v>
      </c>
      <c r="F35" s="177">
        <v>127</v>
      </c>
      <c r="G35" s="177"/>
      <c r="H35" s="74">
        <f t="shared" si="1"/>
        <v>0</v>
      </c>
    </row>
    <row r="36" spans="1:8" ht="19.5" customHeight="1">
      <c r="A36" s="9"/>
      <c r="B36" s="176"/>
      <c r="C36" s="176"/>
      <c r="D36" s="8"/>
      <c r="E36" s="159" t="s">
        <v>447</v>
      </c>
      <c r="F36" s="177"/>
      <c r="G36" s="177"/>
      <c r="H36" s="74">
        <f t="shared" si="1"/>
      </c>
    </row>
    <row r="37" spans="1:8" s="11" customFormat="1" ht="19.5" customHeight="1">
      <c r="A37" s="9"/>
      <c r="B37" s="176"/>
      <c r="C37" s="176"/>
      <c r="D37" s="8"/>
      <c r="E37" s="9" t="s">
        <v>448</v>
      </c>
      <c r="F37" s="178">
        <f>SUM(F38)</f>
        <v>0</v>
      </c>
      <c r="G37" s="178">
        <f>SUM(G38)</f>
        <v>0</v>
      </c>
      <c r="H37" s="74">
        <f t="shared" si="1"/>
      </c>
    </row>
    <row r="38" spans="1:8" ht="19.5" customHeight="1">
      <c r="A38" s="9"/>
      <c r="B38" s="176"/>
      <c r="C38" s="176"/>
      <c r="D38" s="8"/>
      <c r="E38" s="159" t="s">
        <v>449</v>
      </c>
      <c r="F38" s="177"/>
      <c r="G38" s="177"/>
      <c r="H38" s="74">
        <f t="shared" si="1"/>
      </c>
    </row>
    <row r="39" spans="1:8" ht="19.5" customHeight="1">
      <c r="A39" s="7"/>
      <c r="B39" s="176"/>
      <c r="C39" s="176"/>
      <c r="D39" s="8"/>
      <c r="E39" s="9" t="s">
        <v>450</v>
      </c>
      <c r="F39" s="178">
        <f>SUM(F40:F42)</f>
        <v>778</v>
      </c>
      <c r="G39" s="178">
        <f>SUM(G40:G42)</f>
        <v>858</v>
      </c>
      <c r="H39" s="74">
        <f t="shared" si="1"/>
        <v>110.3</v>
      </c>
    </row>
    <row r="40" spans="1:8" ht="19.5" customHeight="1">
      <c r="A40" s="7"/>
      <c r="B40" s="176"/>
      <c r="C40" s="176"/>
      <c r="D40" s="8"/>
      <c r="E40" s="159" t="s">
        <v>451</v>
      </c>
      <c r="F40" s="177">
        <v>6</v>
      </c>
      <c r="G40" s="177"/>
      <c r="H40" s="74">
        <f t="shared" si="1"/>
        <v>0</v>
      </c>
    </row>
    <row r="41" spans="1:8" ht="19.5" customHeight="1">
      <c r="A41" s="7"/>
      <c r="B41" s="176"/>
      <c r="C41" s="176"/>
      <c r="D41" s="8"/>
      <c r="E41" s="159" t="s">
        <v>452</v>
      </c>
      <c r="F41" s="177"/>
      <c r="G41" s="177"/>
      <c r="H41" s="74">
        <f t="shared" si="1"/>
      </c>
    </row>
    <row r="42" spans="1:8" ht="19.5" customHeight="1">
      <c r="A42" s="7"/>
      <c r="B42" s="177"/>
      <c r="C42" s="177"/>
      <c r="D42" s="23"/>
      <c r="E42" s="159" t="s">
        <v>453</v>
      </c>
      <c r="F42" s="177">
        <v>772</v>
      </c>
      <c r="G42" s="177">
        <v>858</v>
      </c>
      <c r="H42" s="74">
        <f t="shared" si="1"/>
        <v>111.1</v>
      </c>
    </row>
    <row r="43" spans="1:8" ht="19.5" customHeight="1">
      <c r="A43" s="7"/>
      <c r="B43" s="177"/>
      <c r="C43" s="177"/>
      <c r="D43" s="23"/>
      <c r="E43" s="9" t="s">
        <v>454</v>
      </c>
      <c r="F43" s="177"/>
      <c r="G43" s="177"/>
      <c r="H43" s="74">
        <f t="shared" si="1"/>
      </c>
    </row>
    <row r="44" spans="1:8" ht="19.5" customHeight="1">
      <c r="A44" s="7"/>
      <c r="B44" s="177"/>
      <c r="C44" s="177"/>
      <c r="D44" s="23"/>
      <c r="E44" s="9" t="s">
        <v>455</v>
      </c>
      <c r="F44" s="177"/>
      <c r="G44" s="177"/>
      <c r="H44" s="74">
        <f t="shared" si="1"/>
      </c>
    </row>
    <row r="45" spans="1:8" ht="19.5" customHeight="1">
      <c r="A45" s="10"/>
      <c r="B45" s="177"/>
      <c r="C45" s="177"/>
      <c r="D45" s="23"/>
      <c r="E45" s="10"/>
      <c r="F45" s="177"/>
      <c r="G45" s="177"/>
      <c r="H45" s="23"/>
    </row>
    <row r="46" spans="1:8" ht="19.5" customHeight="1">
      <c r="A46" s="10" t="s">
        <v>40</v>
      </c>
      <c r="B46" s="179">
        <f>SUM(B6:B22)</f>
        <v>109615</v>
      </c>
      <c r="C46" s="179">
        <f>SUM(C6:C22)</f>
        <v>103500</v>
      </c>
      <c r="D46" s="74">
        <f aca="true" t="shared" si="2" ref="D46:D57">IF(B46=0,"",ROUND(C46/B46*100,1))</f>
        <v>94.4</v>
      </c>
      <c r="E46" s="10" t="s">
        <v>239</v>
      </c>
      <c r="F46" s="178">
        <f>SUM(F6,F8,F11,F14,F21,F26,F33,F37,F39,F43:F44)</f>
        <v>196248</v>
      </c>
      <c r="G46" s="178">
        <f>SUM(G6,G8,G11,G14,G21,G26,G33,G37,G39,G43:G44)</f>
        <v>106328</v>
      </c>
      <c r="H46" s="74">
        <f t="shared" si="1"/>
        <v>54.2</v>
      </c>
    </row>
    <row r="47" spans="1:8" ht="19.5" customHeight="1">
      <c r="A47" s="16" t="s">
        <v>245</v>
      </c>
      <c r="B47" s="179">
        <f>SUM(B48,B51:B52,B54:B55)</f>
        <v>87926</v>
      </c>
      <c r="C47" s="179">
        <f>SUM(C48,C51:C52,C54:C55)</f>
        <v>2828</v>
      </c>
      <c r="D47" s="74">
        <f t="shared" si="2"/>
        <v>3.2</v>
      </c>
      <c r="E47" s="16" t="s">
        <v>246</v>
      </c>
      <c r="F47" s="178">
        <f>SUM(F48,F51:F54)</f>
        <v>1293</v>
      </c>
      <c r="G47" s="178">
        <f>SUM(G48,G51:G54)</f>
        <v>0</v>
      </c>
      <c r="H47" s="74">
        <f t="shared" si="1"/>
        <v>0</v>
      </c>
    </row>
    <row r="48" spans="1:8" ht="19.5" customHeight="1">
      <c r="A48" s="8" t="s">
        <v>456</v>
      </c>
      <c r="B48" s="179">
        <f>SUM(B49:B50)</f>
        <v>5239</v>
      </c>
      <c r="C48" s="179">
        <f>SUM(C49:C50)</f>
        <v>2205</v>
      </c>
      <c r="D48" s="74">
        <f t="shared" si="2"/>
        <v>42.1</v>
      </c>
      <c r="E48" s="8" t="s">
        <v>457</v>
      </c>
      <c r="F48" s="178">
        <f>SUM(F49:F50)</f>
        <v>84</v>
      </c>
      <c r="G48" s="178">
        <f>SUM(G49:G50)</f>
        <v>0</v>
      </c>
      <c r="H48" s="74">
        <f t="shared" si="1"/>
        <v>0</v>
      </c>
    </row>
    <row r="49" spans="1:8" ht="19.5" customHeight="1">
      <c r="A49" s="8" t="s">
        <v>458</v>
      </c>
      <c r="B49" s="177">
        <v>5239</v>
      </c>
      <c r="C49" s="177">
        <v>2205</v>
      </c>
      <c r="D49" s="74">
        <f t="shared" si="2"/>
        <v>42.1</v>
      </c>
      <c r="E49" s="8" t="s">
        <v>459</v>
      </c>
      <c r="F49" s="177"/>
      <c r="G49" s="177"/>
      <c r="H49" s="74">
        <f t="shared" si="1"/>
      </c>
    </row>
    <row r="50" spans="1:8" ht="19.5" customHeight="1">
      <c r="A50" s="8" t="s">
        <v>460</v>
      </c>
      <c r="B50" s="177"/>
      <c r="C50" s="177"/>
      <c r="D50" s="74">
        <f t="shared" si="2"/>
      </c>
      <c r="E50" s="8" t="s">
        <v>461</v>
      </c>
      <c r="F50" s="177">
        <v>84</v>
      </c>
      <c r="G50" s="177"/>
      <c r="H50" s="74">
        <f t="shared" si="1"/>
        <v>0</v>
      </c>
    </row>
    <row r="51" spans="1:10" ht="19.5" customHeight="1">
      <c r="A51" s="8" t="s">
        <v>288</v>
      </c>
      <c r="B51" s="177">
        <v>787</v>
      </c>
      <c r="C51" s="177">
        <v>623</v>
      </c>
      <c r="D51" s="74">
        <f t="shared" si="2"/>
        <v>79.2</v>
      </c>
      <c r="E51" s="8" t="s">
        <v>462</v>
      </c>
      <c r="F51" s="177">
        <v>586</v>
      </c>
      <c r="G51" s="177"/>
      <c r="H51" s="74">
        <f t="shared" si="1"/>
        <v>0</v>
      </c>
      <c r="J51" s="132"/>
    </row>
    <row r="52" spans="1:8" ht="19.5" customHeight="1">
      <c r="A52" s="8" t="s">
        <v>289</v>
      </c>
      <c r="B52" s="177"/>
      <c r="C52" s="177"/>
      <c r="D52" s="74">
        <f t="shared" si="2"/>
      </c>
      <c r="E52" s="8" t="s">
        <v>463</v>
      </c>
      <c r="F52" s="177">
        <v>623</v>
      </c>
      <c r="G52" s="177"/>
      <c r="H52" s="74">
        <f t="shared" si="1"/>
        <v>0</v>
      </c>
    </row>
    <row r="53" spans="1:8" ht="19.5" customHeight="1">
      <c r="A53" s="8" t="s">
        <v>464</v>
      </c>
      <c r="B53" s="177"/>
      <c r="C53" s="177"/>
      <c r="D53" s="74">
        <f t="shared" si="2"/>
      </c>
      <c r="E53" s="83" t="s">
        <v>1501</v>
      </c>
      <c r="F53" s="177"/>
      <c r="G53" s="177"/>
      <c r="H53" s="74">
        <f t="shared" si="1"/>
      </c>
    </row>
    <row r="54" spans="1:8" ht="19.5" customHeight="1">
      <c r="A54" s="83" t="s">
        <v>1502</v>
      </c>
      <c r="B54" s="177"/>
      <c r="C54" s="177"/>
      <c r="D54" s="74">
        <f t="shared" si="2"/>
      </c>
      <c r="E54" s="83" t="s">
        <v>1423</v>
      </c>
      <c r="F54" s="177"/>
      <c r="G54" s="177"/>
      <c r="H54" s="74">
        <f t="shared" si="1"/>
      </c>
    </row>
    <row r="55" spans="1:8" ht="19.5" customHeight="1">
      <c r="A55" s="17" t="s">
        <v>1421</v>
      </c>
      <c r="B55" s="177">
        <v>81900</v>
      </c>
      <c r="C55" s="177"/>
      <c r="D55" s="74">
        <f t="shared" si="2"/>
        <v>0</v>
      </c>
      <c r="E55" s="17"/>
      <c r="F55" s="177"/>
      <c r="G55" s="177"/>
      <c r="H55" s="23"/>
    </row>
    <row r="56" spans="1:8" ht="19.5" customHeight="1">
      <c r="A56" s="17"/>
      <c r="B56" s="177"/>
      <c r="C56" s="177"/>
      <c r="D56" s="23"/>
      <c r="E56" s="17"/>
      <c r="F56" s="177"/>
      <c r="G56" s="177"/>
      <c r="H56" s="23"/>
    </row>
    <row r="57" spans="1:8" ht="19.5" customHeight="1">
      <c r="A57" s="10" t="s">
        <v>292</v>
      </c>
      <c r="B57" s="179">
        <f>SUM(B46:B47)</f>
        <v>197541</v>
      </c>
      <c r="C57" s="179">
        <f>SUM(C46:C47)</f>
        <v>106328</v>
      </c>
      <c r="D57" s="74">
        <f t="shared" si="2"/>
        <v>53.8</v>
      </c>
      <c r="E57" s="10" t="s">
        <v>293</v>
      </c>
      <c r="F57" s="178">
        <f>SUM(F46:F47)</f>
        <v>197541</v>
      </c>
      <c r="G57" s="178">
        <f>SUM(G46:G47)</f>
        <v>106328</v>
      </c>
      <c r="H57" s="74">
        <f>IF(F57=0,"",ROUND(G57/F57*100,1))</f>
        <v>53.8</v>
      </c>
    </row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</sheetData>
  <sheetProtection/>
  <protectedRanges>
    <protectedRange password="C433" sqref="E55:E56" name="区域3"/>
    <protectedRange sqref="F7:G7 F9:G9 F10:G10 F12:G13 F15:G20 F22:G25 F27:G32 F34:G36 F40:G44 F49:G54" name="区域2"/>
    <protectedRange sqref="B6:C22 B49:C55" name="区域1"/>
  </protectedRanges>
  <mergeCells count="3">
    <mergeCell ref="A2:H2"/>
    <mergeCell ref="A4:D4"/>
    <mergeCell ref="E4:H4"/>
  </mergeCells>
  <printOptions horizontalCentered="1"/>
  <pageMargins left="0.2755905511811024" right="0.2755905511811024" top="0.3937007874015748" bottom="0.2755905511811024" header="0.11811023622047245" footer="0.11811023622047245"/>
  <pageSetup horizontalDpi="600" verticalDpi="600" orientation="landscape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187"/>
  <sheetViews>
    <sheetView showGridLines="0" showZeros="0" tabSelected="1" zoomScalePageLayoutView="0" workbookViewId="0" topLeftCell="B1">
      <pane ySplit="5" topLeftCell="A168" activePane="bottomLeft" state="frozen"/>
      <selection pane="topLeft" activeCell="A3" sqref="A3"/>
      <selection pane="bottomLeft" activeCell="K175" sqref="K175"/>
    </sheetView>
  </sheetViews>
  <sheetFormatPr defaultColWidth="9.00390625" defaultRowHeight="14.25"/>
  <cols>
    <col min="1" max="1" width="40.50390625" style="12" customWidth="1"/>
    <col min="2" max="2" width="14.375" style="181" customWidth="1"/>
    <col min="3" max="3" width="55.00390625" style="12" customWidth="1"/>
    <col min="4" max="4" width="15.625" style="181" customWidth="1"/>
    <col min="5" max="5" width="24.375" style="12" customWidth="1"/>
    <col min="6" max="6" width="16.375" style="12" customWidth="1"/>
    <col min="7" max="16384" width="9.00390625" style="12" customWidth="1"/>
  </cols>
  <sheetData>
    <row r="1" ht="14.25">
      <c r="A1" s="13" t="s">
        <v>466</v>
      </c>
    </row>
    <row r="2" spans="1:4" ht="18" customHeight="1">
      <c r="A2" s="215" t="s">
        <v>1451</v>
      </c>
      <c r="B2" s="243"/>
      <c r="C2" s="215"/>
      <c r="D2" s="243"/>
    </row>
    <row r="3" spans="1:4" ht="14.25" customHeight="1">
      <c r="A3" s="13"/>
      <c r="D3" s="181" t="s">
        <v>9</v>
      </c>
    </row>
    <row r="4" spans="1:4" ht="31.5" customHeight="1">
      <c r="A4" s="240" t="s">
        <v>241</v>
      </c>
      <c r="B4" s="244"/>
      <c r="C4" s="240" t="s">
        <v>242</v>
      </c>
      <c r="D4" s="244"/>
    </row>
    <row r="5" spans="1:6" ht="19.5" customHeight="1">
      <c r="A5" s="14" t="s">
        <v>10</v>
      </c>
      <c r="B5" s="182" t="s">
        <v>12</v>
      </c>
      <c r="C5" s="14" t="s">
        <v>10</v>
      </c>
      <c r="D5" s="182" t="s">
        <v>12</v>
      </c>
      <c r="E5" s="12" t="s">
        <v>1488</v>
      </c>
      <c r="F5" s="12" t="s">
        <v>1489</v>
      </c>
    </row>
    <row r="6" spans="1:6" ht="19.5" customHeight="1">
      <c r="A6" s="7" t="s">
        <v>415</v>
      </c>
      <c r="B6" s="176"/>
      <c r="C6" s="7" t="s">
        <v>416</v>
      </c>
      <c r="D6" s="183">
        <f>D7</f>
        <v>19</v>
      </c>
      <c r="E6" s="65">
        <f>IF(B6='表八'!C6,"","表九不等于表八该项收入数")</f>
      </c>
      <c r="F6" s="65">
        <f>IF(D6='表八'!G6,"","表九不等于表八此项支出数")</f>
      </c>
    </row>
    <row r="7" spans="1:6" ht="19.5" customHeight="1">
      <c r="A7" s="7" t="s">
        <v>417</v>
      </c>
      <c r="B7" s="176"/>
      <c r="C7" s="9" t="s">
        <v>418</v>
      </c>
      <c r="D7" s="183">
        <f>SUM(D8:D11)</f>
        <v>19</v>
      </c>
      <c r="E7" s="65">
        <f>IF(B7='表八'!C7,"","表九不等于表八该项收入数")</f>
      </c>
      <c r="F7" s="65">
        <f>IF(D7='表八'!G7,"","表九不等于表八此项支出数")</f>
      </c>
    </row>
    <row r="8" spans="1:5" ht="19.5" customHeight="1">
      <c r="A8" s="7" t="s">
        <v>419</v>
      </c>
      <c r="B8" s="176"/>
      <c r="C8" s="9" t="s">
        <v>467</v>
      </c>
      <c r="D8" s="176"/>
      <c r="E8" s="65">
        <f>IF(B8='表八'!C8,"","表九不等于表八该项收入数")</f>
      </c>
    </row>
    <row r="9" spans="1:5" ht="19.5" customHeight="1">
      <c r="A9" s="59" t="s">
        <v>1454</v>
      </c>
      <c r="B9" s="176"/>
      <c r="C9" s="9" t="s">
        <v>468</v>
      </c>
      <c r="D9" s="176"/>
      <c r="E9" s="65">
        <f>IF(B9='表八'!C9,"","表九不等于表八该项收入数")</f>
      </c>
    </row>
    <row r="10" spans="1:5" ht="19.5" customHeight="1">
      <c r="A10" s="54" t="s">
        <v>1455</v>
      </c>
      <c r="B10" s="176"/>
      <c r="C10" s="9" t="s">
        <v>469</v>
      </c>
      <c r="D10" s="176"/>
      <c r="E10" s="65">
        <f>IF(B10='表八'!C10,"","表九不等于表八该项收入数")</f>
      </c>
    </row>
    <row r="11" spans="1:5" ht="19.5" customHeight="1">
      <c r="A11" s="54" t="s">
        <v>1456</v>
      </c>
      <c r="B11" s="176"/>
      <c r="C11" s="9" t="s">
        <v>470</v>
      </c>
      <c r="D11" s="176">
        <v>19</v>
      </c>
      <c r="E11" s="65">
        <f>IF(B11='表八'!C11,"","表九不等于表八该项收入数")</f>
      </c>
    </row>
    <row r="12" spans="1:6" ht="19.5" customHeight="1">
      <c r="A12" s="54" t="s">
        <v>1457</v>
      </c>
      <c r="B12" s="183">
        <f>SUM(B13:B17)</f>
        <v>100000</v>
      </c>
      <c r="C12" s="7" t="s">
        <v>420</v>
      </c>
      <c r="D12" s="183">
        <f>D13+D17</f>
        <v>1081</v>
      </c>
      <c r="E12" s="65">
        <f>IF(B12='表八'!C12,"","表九不等于表八该项收入数")</f>
      </c>
      <c r="F12" s="65">
        <f>IF(D12='表八'!G8,"","表九不等于表八此项支出数")</f>
      </c>
    </row>
    <row r="13" spans="1:6" ht="19.5" customHeight="1">
      <c r="A13" s="3" t="s">
        <v>474</v>
      </c>
      <c r="B13" s="176">
        <v>100000</v>
      </c>
      <c r="C13" s="9" t="s">
        <v>421</v>
      </c>
      <c r="D13" s="183">
        <f>SUM(D14:D16)</f>
        <v>1081</v>
      </c>
      <c r="F13" s="65">
        <f>IF(D13='表八'!G9,"","表九不等于表八此项支出数")</f>
      </c>
    </row>
    <row r="14" spans="1:4" ht="19.5" customHeight="1">
      <c r="A14" s="3" t="s">
        <v>475</v>
      </c>
      <c r="B14" s="176"/>
      <c r="C14" s="9" t="s">
        <v>471</v>
      </c>
      <c r="D14" s="176">
        <v>1081</v>
      </c>
    </row>
    <row r="15" spans="1:4" ht="19.5" customHeight="1">
      <c r="A15" s="3" t="s">
        <v>476</v>
      </c>
      <c r="B15" s="176"/>
      <c r="C15" s="9" t="s">
        <v>472</v>
      </c>
      <c r="D15" s="176"/>
    </row>
    <row r="16" spans="1:4" ht="19.5" customHeight="1">
      <c r="A16" s="3" t="s">
        <v>477</v>
      </c>
      <c r="B16" s="176"/>
      <c r="C16" s="9" t="s">
        <v>473</v>
      </c>
      <c r="D16" s="176"/>
    </row>
    <row r="17" spans="1:6" ht="19.5" customHeight="1">
      <c r="A17" s="3" t="s">
        <v>479</v>
      </c>
      <c r="B17" s="176"/>
      <c r="C17" s="9" t="s">
        <v>422</v>
      </c>
      <c r="D17" s="183">
        <f>SUM(D18:D20)</f>
        <v>0</v>
      </c>
      <c r="F17" s="65">
        <f>IF(D17='表八'!G10,"","表九不等于表八此项支出数")</f>
      </c>
    </row>
    <row r="18" spans="1:5" ht="19.5" customHeight="1">
      <c r="A18" s="54" t="s">
        <v>1458</v>
      </c>
      <c r="B18" s="176"/>
      <c r="C18" s="9" t="s">
        <v>471</v>
      </c>
      <c r="D18" s="176"/>
      <c r="E18" s="65">
        <f>IF(B18='表八'!C13,"","表九不等于表八该项收入数")</f>
      </c>
    </row>
    <row r="19" spans="1:5" ht="19.5" customHeight="1">
      <c r="A19" s="54" t="s">
        <v>1459</v>
      </c>
      <c r="B19" s="183">
        <f>SUM(B20:B21)</f>
        <v>0</v>
      </c>
      <c r="C19" s="9" t="s">
        <v>472</v>
      </c>
      <c r="D19" s="176"/>
      <c r="E19" s="65">
        <f>IF(B19='表八'!C14,"","表九不等于表八该项收入数")</f>
      </c>
    </row>
    <row r="20" spans="1:4" ht="19.5" customHeight="1">
      <c r="A20" s="3" t="s">
        <v>480</v>
      </c>
      <c r="B20" s="176"/>
      <c r="C20" s="2" t="s">
        <v>478</v>
      </c>
      <c r="D20" s="176"/>
    </row>
    <row r="21" spans="1:6" ht="19.5" customHeight="1">
      <c r="A21" s="3" t="s">
        <v>482</v>
      </c>
      <c r="B21" s="176"/>
      <c r="C21" s="7" t="s">
        <v>423</v>
      </c>
      <c r="D21" s="183">
        <f>SUM(D22:D23)</f>
        <v>0</v>
      </c>
      <c r="F21" s="65">
        <f>IF(D21='表八'!G11,"","表九不等于表八此项支出数")</f>
      </c>
    </row>
    <row r="22" spans="1:6" ht="19.5" customHeight="1">
      <c r="A22" s="54" t="s">
        <v>1460</v>
      </c>
      <c r="B22" s="176">
        <v>3000</v>
      </c>
      <c r="C22" s="7" t="s">
        <v>424</v>
      </c>
      <c r="D22" s="176"/>
      <c r="E22" s="65">
        <f>IF(B22='表八'!C15,"","表九不等于表八该项收入数")</f>
      </c>
      <c r="F22" s="65">
        <f>IF(D22='表八'!G12,"","表九不等于表八此项支出数")</f>
      </c>
    </row>
    <row r="23" spans="1:6" ht="19.5" customHeight="1">
      <c r="A23" s="54" t="s">
        <v>1461</v>
      </c>
      <c r="B23" s="176"/>
      <c r="C23" s="7" t="s">
        <v>425</v>
      </c>
      <c r="D23" s="183">
        <f>SUM(D24:D27)</f>
        <v>0</v>
      </c>
      <c r="E23" s="65">
        <f>IF(B23='表八'!C16,"","表九不等于表八该项收入数")</f>
      </c>
      <c r="F23" s="65">
        <f>IF(D23='表八'!G13,"","表九不等于表八此项支出数")</f>
      </c>
    </row>
    <row r="24" spans="1:5" ht="19.5" customHeight="1">
      <c r="A24" s="54" t="s">
        <v>1462</v>
      </c>
      <c r="B24" s="183">
        <f>SUM(B25:B27)</f>
        <v>0</v>
      </c>
      <c r="C24" s="7" t="s">
        <v>481</v>
      </c>
      <c r="D24" s="176"/>
      <c r="E24" s="65">
        <f>IF(B24='表八'!C17,"","表九不等于表八该项收入数")</f>
      </c>
    </row>
    <row r="25" spans="1:4" ht="19.5" customHeight="1">
      <c r="A25" s="3" t="s">
        <v>486</v>
      </c>
      <c r="B25" s="176"/>
      <c r="C25" s="7" t="s">
        <v>483</v>
      </c>
      <c r="D25" s="176"/>
    </row>
    <row r="26" spans="1:4" ht="19.5" customHeight="1">
      <c r="A26" s="3" t="s">
        <v>487</v>
      </c>
      <c r="B26" s="176"/>
      <c r="C26" s="7" t="s">
        <v>484</v>
      </c>
      <c r="D26" s="176"/>
    </row>
    <row r="27" spans="1:4" ht="19.5" customHeight="1">
      <c r="A27" s="3" t="s">
        <v>489</v>
      </c>
      <c r="B27" s="176"/>
      <c r="C27" s="7" t="s">
        <v>485</v>
      </c>
      <c r="D27" s="176"/>
    </row>
    <row r="28" spans="1:6" ht="19.5" customHeight="1">
      <c r="A28" s="54" t="s">
        <v>1463</v>
      </c>
      <c r="B28" s="176"/>
      <c r="C28" s="7" t="s">
        <v>426</v>
      </c>
      <c r="D28" s="183">
        <f>D29+D42+D46+D47+D53</f>
        <v>104370</v>
      </c>
      <c r="E28" s="65">
        <f>IF(B28='表八'!C18,"","表九不等于表八该项收入数")</f>
      </c>
      <c r="F28" s="65">
        <f>IF(D28='表八'!G14,"","表九不等于表八此项支出数")</f>
      </c>
    </row>
    <row r="29" spans="1:6" ht="19.5" customHeight="1">
      <c r="A29" s="54" t="s">
        <v>1464</v>
      </c>
      <c r="B29" s="176">
        <v>500</v>
      </c>
      <c r="C29" s="7" t="s">
        <v>427</v>
      </c>
      <c r="D29" s="183">
        <f>SUM(D30:D41)</f>
        <v>100870</v>
      </c>
      <c r="E29" s="65">
        <f>IF(B29='表八'!C19,"","表九不等于表八该项收入数")</f>
      </c>
      <c r="F29" s="65">
        <f>IF(D29='表八'!G15,"","表九不等于表八此项支出数")</f>
      </c>
    </row>
    <row r="30" spans="1:5" ht="19.5" customHeight="1">
      <c r="A30" s="54" t="s">
        <v>1465</v>
      </c>
      <c r="B30" s="176"/>
      <c r="C30" s="2" t="s">
        <v>488</v>
      </c>
      <c r="D30" s="176">
        <v>100870</v>
      </c>
      <c r="E30" s="65">
        <f>IF(B30='表八'!C20,"","表九不等于表八该项收入数")</f>
      </c>
    </row>
    <row r="31" spans="1:5" ht="19.5" customHeight="1">
      <c r="A31" s="54" t="s">
        <v>1466</v>
      </c>
      <c r="B31" s="176"/>
      <c r="C31" s="2" t="s">
        <v>490</v>
      </c>
      <c r="D31" s="176"/>
      <c r="E31" s="65">
        <f>IF(B31='表八'!C21,"","表九不等于表八该项收入数")</f>
      </c>
    </row>
    <row r="32" spans="1:5" ht="19.5" customHeight="1">
      <c r="A32" s="55" t="s">
        <v>1468</v>
      </c>
      <c r="B32" s="176"/>
      <c r="C32" s="2" t="s">
        <v>491</v>
      </c>
      <c r="D32" s="176"/>
      <c r="E32" s="65">
        <f>IF(B32='表八'!C22,"","表九不等于表八该项收入数")</f>
      </c>
    </row>
    <row r="33" spans="1:4" ht="19.5" customHeight="1">
      <c r="A33" s="55"/>
      <c r="B33" s="176"/>
      <c r="C33" s="2" t="s">
        <v>492</v>
      </c>
      <c r="D33" s="176"/>
    </row>
    <row r="34" spans="1:4" ht="19.5" customHeight="1">
      <c r="A34" s="8"/>
      <c r="B34" s="176"/>
      <c r="C34" s="2" t="s">
        <v>493</v>
      </c>
      <c r="D34" s="176"/>
    </row>
    <row r="35" spans="1:4" ht="19.5" customHeight="1">
      <c r="A35" s="8"/>
      <c r="B35" s="176"/>
      <c r="C35" s="2" t="s">
        <v>494</v>
      </c>
      <c r="D35" s="176"/>
    </row>
    <row r="36" spans="1:4" ht="19.5" customHeight="1">
      <c r="A36" s="9"/>
      <c r="B36" s="176"/>
      <c r="C36" s="2" t="s">
        <v>495</v>
      </c>
      <c r="D36" s="176"/>
    </row>
    <row r="37" spans="1:4" ht="19.5" customHeight="1">
      <c r="A37" s="9"/>
      <c r="B37" s="176"/>
      <c r="C37" s="2" t="s">
        <v>496</v>
      </c>
      <c r="D37" s="176"/>
    </row>
    <row r="38" spans="1:4" ht="19.5" customHeight="1">
      <c r="A38" s="9"/>
      <c r="B38" s="176"/>
      <c r="C38" s="2" t="s">
        <v>497</v>
      </c>
      <c r="D38" s="176"/>
    </row>
    <row r="39" spans="1:4" s="11" customFormat="1" ht="19.5" customHeight="1">
      <c r="A39" s="9"/>
      <c r="B39" s="176"/>
      <c r="C39" s="15" t="s">
        <v>498</v>
      </c>
      <c r="D39" s="176"/>
    </row>
    <row r="40" spans="1:4" ht="19.5" customHeight="1">
      <c r="A40" s="9"/>
      <c r="B40" s="176"/>
      <c r="C40" s="15" t="s">
        <v>499</v>
      </c>
      <c r="D40" s="176"/>
    </row>
    <row r="41" spans="1:4" ht="19.5" customHeight="1">
      <c r="A41" s="9"/>
      <c r="B41" s="176"/>
      <c r="C41" s="2" t="s">
        <v>594</v>
      </c>
      <c r="D41" s="176"/>
    </row>
    <row r="42" spans="1:6" ht="19.5" customHeight="1">
      <c r="A42" s="9"/>
      <c r="B42" s="176"/>
      <c r="C42" s="7" t="s">
        <v>429</v>
      </c>
      <c r="D42" s="183">
        <f>SUM(D43:D45)</f>
        <v>0</v>
      </c>
      <c r="F42" s="65">
        <f>IF(D42='表八'!G17,"","表九不等于表八此项支出数")</f>
      </c>
    </row>
    <row r="43" spans="1:4" ht="19.5" customHeight="1">
      <c r="A43" s="9"/>
      <c r="B43" s="176"/>
      <c r="C43" s="2" t="s">
        <v>488</v>
      </c>
      <c r="D43" s="176"/>
    </row>
    <row r="44" spans="1:4" ht="19.5" customHeight="1">
      <c r="A44" s="9"/>
      <c r="B44" s="176"/>
      <c r="C44" s="2" t="s">
        <v>490</v>
      </c>
      <c r="D44" s="176"/>
    </row>
    <row r="45" spans="1:4" ht="19.5" customHeight="1">
      <c r="A45" s="9"/>
      <c r="B45" s="176"/>
      <c r="C45" s="2" t="s">
        <v>504</v>
      </c>
      <c r="D45" s="176"/>
    </row>
    <row r="46" spans="1:6" ht="19.5" customHeight="1">
      <c r="A46" s="9"/>
      <c r="B46" s="176"/>
      <c r="C46" s="7" t="s">
        <v>430</v>
      </c>
      <c r="D46" s="176"/>
      <c r="F46" s="65">
        <f>IF(D46='表八'!G18,"","表九不等于表八此项支出数")</f>
      </c>
    </row>
    <row r="47" spans="1:6" ht="19.5" customHeight="1">
      <c r="A47" s="9"/>
      <c r="B47" s="176"/>
      <c r="C47" s="7" t="s">
        <v>431</v>
      </c>
      <c r="D47" s="183">
        <f>SUM(D48:D52)</f>
        <v>3000</v>
      </c>
      <c r="F47" s="65">
        <f>IF(D47='表八'!G19,"","表九不等于表八此项支出数")</f>
      </c>
    </row>
    <row r="48" spans="1:4" ht="19.5" customHeight="1">
      <c r="A48" s="7"/>
      <c r="B48" s="176"/>
      <c r="C48" s="2" t="s">
        <v>500</v>
      </c>
      <c r="D48" s="176"/>
    </row>
    <row r="49" spans="1:4" ht="19.5" customHeight="1">
      <c r="A49" s="7"/>
      <c r="B49" s="176"/>
      <c r="C49" s="2" t="s">
        <v>501</v>
      </c>
      <c r="D49" s="176"/>
    </row>
    <row r="50" spans="1:4" ht="19.5" customHeight="1">
      <c r="A50" s="7"/>
      <c r="B50" s="176"/>
      <c r="C50" s="2" t="s">
        <v>502</v>
      </c>
      <c r="D50" s="176"/>
    </row>
    <row r="51" spans="1:4" ht="19.5" customHeight="1">
      <c r="A51" s="7"/>
      <c r="B51" s="176"/>
      <c r="C51" s="2" t="s">
        <v>503</v>
      </c>
      <c r="D51" s="176"/>
    </row>
    <row r="52" spans="1:4" ht="19.5" customHeight="1">
      <c r="A52" s="7"/>
      <c r="B52" s="176"/>
      <c r="C52" s="2" t="s">
        <v>505</v>
      </c>
      <c r="D52" s="176">
        <v>3000</v>
      </c>
    </row>
    <row r="53" spans="1:6" ht="19.5" customHeight="1">
      <c r="A53" s="7"/>
      <c r="B53" s="176"/>
      <c r="C53" s="7" t="s">
        <v>432</v>
      </c>
      <c r="D53" s="176">
        <v>500</v>
      </c>
      <c r="F53" s="65">
        <f>IF(D53='表八'!G20,"","表九不等于表八此项支出数")</f>
      </c>
    </row>
    <row r="54" spans="1:6" ht="19.5" customHeight="1">
      <c r="A54" s="7"/>
      <c r="B54" s="176"/>
      <c r="C54" s="7" t="s">
        <v>433</v>
      </c>
      <c r="D54" s="183">
        <f>D55+D61+D66+D71</f>
        <v>0</v>
      </c>
      <c r="F54" s="65">
        <f>IF(D54='表八'!G21,"","表九不等于表八此项支出数")</f>
      </c>
    </row>
    <row r="55" spans="1:6" ht="19.5" customHeight="1">
      <c r="A55" s="7"/>
      <c r="B55" s="176"/>
      <c r="C55" s="2" t="s">
        <v>434</v>
      </c>
      <c r="D55" s="183">
        <f>SUM(D56:D60)</f>
        <v>0</v>
      </c>
      <c r="F55" s="65">
        <f>IF(D55='表八'!G22,"","表九不等于表八此项支出数")</f>
      </c>
    </row>
    <row r="56" spans="1:4" ht="19.5" customHeight="1">
      <c r="A56" s="7"/>
      <c r="B56" s="176"/>
      <c r="C56" s="3" t="s">
        <v>506</v>
      </c>
      <c r="D56" s="176"/>
    </row>
    <row r="57" spans="1:4" ht="19.5" customHeight="1">
      <c r="A57" s="7"/>
      <c r="B57" s="176"/>
      <c r="C57" s="3" t="s">
        <v>507</v>
      </c>
      <c r="D57" s="176"/>
    </row>
    <row r="58" spans="1:4" ht="19.5" customHeight="1">
      <c r="A58" s="7"/>
      <c r="B58" s="176"/>
      <c r="C58" s="3" t="s">
        <v>508</v>
      </c>
      <c r="D58" s="176"/>
    </row>
    <row r="59" spans="1:4" ht="19.5" customHeight="1">
      <c r="A59" s="7"/>
      <c r="B59" s="184"/>
      <c r="C59" s="3" t="s">
        <v>509</v>
      </c>
      <c r="D59" s="176"/>
    </row>
    <row r="60" spans="1:4" ht="19.5" customHeight="1">
      <c r="A60" s="7"/>
      <c r="B60" s="176"/>
      <c r="C60" s="3" t="s">
        <v>510</v>
      </c>
      <c r="D60" s="176"/>
    </row>
    <row r="61" spans="1:6" ht="19.5" customHeight="1">
      <c r="A61" s="7"/>
      <c r="B61" s="176"/>
      <c r="C61" s="2" t="s">
        <v>511</v>
      </c>
      <c r="D61" s="183">
        <f>SUM(D62:D65)</f>
        <v>0</v>
      </c>
      <c r="F61" s="65">
        <f>IF(D61='表八'!G23,"","表九不等于表八此项支出数")</f>
      </c>
    </row>
    <row r="62" spans="1:4" ht="19.5" customHeight="1">
      <c r="A62" s="7"/>
      <c r="B62" s="176"/>
      <c r="C62" s="2" t="s">
        <v>472</v>
      </c>
      <c r="D62" s="176"/>
    </row>
    <row r="63" spans="1:4" ht="19.5" customHeight="1">
      <c r="A63" s="7"/>
      <c r="B63" s="176"/>
      <c r="C63" s="2" t="s">
        <v>512</v>
      </c>
      <c r="D63" s="176"/>
    </row>
    <row r="64" spans="1:4" ht="19.5" customHeight="1">
      <c r="A64" s="7"/>
      <c r="B64" s="176"/>
      <c r="C64" s="2" t="s">
        <v>513</v>
      </c>
      <c r="D64" s="176"/>
    </row>
    <row r="65" spans="1:4" ht="19.5" customHeight="1">
      <c r="A65" s="7"/>
      <c r="B65" s="176"/>
      <c r="C65" s="2" t="s">
        <v>514</v>
      </c>
      <c r="D65" s="176"/>
    </row>
    <row r="66" spans="1:6" ht="19.5" customHeight="1">
      <c r="A66" s="7"/>
      <c r="B66" s="176"/>
      <c r="C66" s="2" t="s">
        <v>435</v>
      </c>
      <c r="D66" s="183">
        <f>SUM(D67:D70)</f>
        <v>0</v>
      </c>
      <c r="F66" s="65">
        <f>IF(D66='表八'!G24,"","表九不等于表八此项支出数")</f>
      </c>
    </row>
    <row r="67" spans="1:4" ht="19.5" customHeight="1">
      <c r="A67" s="7"/>
      <c r="B67" s="176"/>
      <c r="C67" s="2" t="s">
        <v>472</v>
      </c>
      <c r="D67" s="176"/>
    </row>
    <row r="68" spans="1:4" ht="19.5" customHeight="1">
      <c r="A68" s="7"/>
      <c r="B68" s="176"/>
      <c r="C68" s="2" t="s">
        <v>512</v>
      </c>
      <c r="D68" s="176"/>
    </row>
    <row r="69" spans="1:4" ht="19.5" customHeight="1">
      <c r="A69" s="7"/>
      <c r="B69" s="176"/>
      <c r="C69" s="2" t="s">
        <v>515</v>
      </c>
      <c r="D69" s="176"/>
    </row>
    <row r="70" spans="1:4" ht="19.5" customHeight="1">
      <c r="A70" s="7"/>
      <c r="B70" s="176"/>
      <c r="C70" s="2" t="s">
        <v>516</v>
      </c>
      <c r="D70" s="176"/>
    </row>
    <row r="71" spans="1:6" ht="19.5" customHeight="1">
      <c r="A71" s="7"/>
      <c r="B71" s="176"/>
      <c r="C71" s="2" t="s">
        <v>436</v>
      </c>
      <c r="D71" s="183">
        <f>SUM(D72:D75)</f>
        <v>0</v>
      </c>
      <c r="F71" s="65">
        <f>IF(D71='表八'!G25,"","表九不等于表八此项支出数")</f>
      </c>
    </row>
    <row r="72" spans="1:4" ht="19.5" customHeight="1">
      <c r="A72" s="7"/>
      <c r="B72" s="176"/>
      <c r="C72" s="2" t="s">
        <v>517</v>
      </c>
      <c r="D72" s="176"/>
    </row>
    <row r="73" spans="1:4" ht="19.5" customHeight="1">
      <c r="A73" s="7"/>
      <c r="B73" s="176"/>
      <c r="C73" s="2" t="s">
        <v>518</v>
      </c>
      <c r="D73" s="176"/>
    </row>
    <row r="74" spans="1:4" ht="19.5" customHeight="1">
      <c r="A74" s="7"/>
      <c r="B74" s="176"/>
      <c r="C74" s="2" t="s">
        <v>519</v>
      </c>
      <c r="D74" s="176"/>
    </row>
    <row r="75" spans="1:4" ht="19.5" customHeight="1">
      <c r="A75" s="7"/>
      <c r="B75" s="176"/>
      <c r="C75" s="2" t="s">
        <v>520</v>
      </c>
      <c r="D75" s="176"/>
    </row>
    <row r="76" spans="1:6" ht="19.5" customHeight="1">
      <c r="A76" s="7"/>
      <c r="B76" s="176"/>
      <c r="C76" s="9" t="s">
        <v>437</v>
      </c>
      <c r="D76" s="183">
        <f>D77+D82+D87+D92+D101+D108</f>
        <v>0</v>
      </c>
      <c r="F76" s="65">
        <f>IF(D76='表八'!G26,"","表九不等于表八此项支出数")</f>
      </c>
    </row>
    <row r="77" spans="1:6" ht="19.5" customHeight="1">
      <c r="A77" s="7"/>
      <c r="B77" s="176"/>
      <c r="C77" s="2" t="s">
        <v>438</v>
      </c>
      <c r="D77" s="183">
        <f>SUM(D78:D81)</f>
        <v>0</v>
      </c>
      <c r="F77" s="65">
        <f>IF(D77='表八'!G27,"","表九不等于表八此项支出数")</f>
      </c>
    </row>
    <row r="78" spans="1:4" ht="19.5" customHeight="1">
      <c r="A78" s="7"/>
      <c r="B78" s="176"/>
      <c r="C78" s="2" t="s">
        <v>521</v>
      </c>
      <c r="D78" s="176"/>
    </row>
    <row r="79" spans="1:4" ht="19.5" customHeight="1">
      <c r="A79" s="7"/>
      <c r="B79" s="176"/>
      <c r="C79" s="2" t="s">
        <v>522</v>
      </c>
      <c r="D79" s="176"/>
    </row>
    <row r="80" spans="1:4" ht="19.5" customHeight="1">
      <c r="A80" s="7"/>
      <c r="B80" s="176"/>
      <c r="C80" s="2" t="s">
        <v>523</v>
      </c>
      <c r="D80" s="176"/>
    </row>
    <row r="81" spans="1:4" ht="19.5" customHeight="1">
      <c r="A81" s="7"/>
      <c r="B81" s="176"/>
      <c r="C81" s="2" t="s">
        <v>524</v>
      </c>
      <c r="D81" s="176"/>
    </row>
    <row r="82" spans="1:6" ht="19.5" customHeight="1">
      <c r="A82" s="7"/>
      <c r="B82" s="176"/>
      <c r="C82" s="2" t="s">
        <v>439</v>
      </c>
      <c r="D82" s="183">
        <f>SUM(D83:D86)</f>
        <v>0</v>
      </c>
      <c r="F82" s="65">
        <f>IF(D82='表八'!G28,"","表九不等于表八此项支出数")</f>
      </c>
    </row>
    <row r="83" spans="1:4" ht="19.5" customHeight="1">
      <c r="A83" s="7"/>
      <c r="B83" s="176"/>
      <c r="C83" s="2" t="s">
        <v>523</v>
      </c>
      <c r="D83" s="176"/>
    </row>
    <row r="84" spans="1:4" ht="19.5" customHeight="1">
      <c r="A84" s="7"/>
      <c r="B84" s="176"/>
      <c r="C84" s="2" t="s">
        <v>525</v>
      </c>
      <c r="D84" s="176"/>
    </row>
    <row r="85" spans="1:4" ht="19.5" customHeight="1">
      <c r="A85" s="7"/>
      <c r="B85" s="176"/>
      <c r="C85" s="2" t="s">
        <v>526</v>
      </c>
      <c r="D85" s="176"/>
    </row>
    <row r="86" spans="1:4" ht="19.5" customHeight="1">
      <c r="A86" s="7"/>
      <c r="B86" s="176"/>
      <c r="C86" s="2" t="s">
        <v>527</v>
      </c>
      <c r="D86" s="176"/>
    </row>
    <row r="87" spans="1:6" ht="19.5" customHeight="1">
      <c r="A87" s="7"/>
      <c r="B87" s="176"/>
      <c r="C87" s="2" t="s">
        <v>440</v>
      </c>
      <c r="D87" s="183">
        <f>SUM(D88:D91)</f>
        <v>0</v>
      </c>
      <c r="F87" s="65">
        <f>IF(D87='表八'!G29,"","表九不等于表八此项支出数")</f>
      </c>
    </row>
    <row r="88" spans="1:4" ht="19.5" customHeight="1">
      <c r="A88" s="7"/>
      <c r="B88" s="176"/>
      <c r="C88" s="2" t="s">
        <v>528</v>
      </c>
      <c r="D88" s="176"/>
    </row>
    <row r="89" spans="1:4" ht="19.5" customHeight="1">
      <c r="A89" s="7"/>
      <c r="B89" s="176"/>
      <c r="C89" s="2" t="s">
        <v>529</v>
      </c>
      <c r="D89" s="176"/>
    </row>
    <row r="90" spans="1:4" ht="19.5" customHeight="1">
      <c r="A90" s="7"/>
      <c r="B90" s="176"/>
      <c r="C90" s="2" t="s">
        <v>530</v>
      </c>
      <c r="D90" s="176"/>
    </row>
    <row r="91" spans="1:4" ht="19.5" customHeight="1">
      <c r="A91" s="7"/>
      <c r="B91" s="176"/>
      <c r="C91" s="2" t="s">
        <v>531</v>
      </c>
      <c r="D91" s="176"/>
    </row>
    <row r="92" spans="1:6" ht="19.5" customHeight="1">
      <c r="A92" s="7"/>
      <c r="B92" s="176"/>
      <c r="C92" s="2" t="s">
        <v>441</v>
      </c>
      <c r="D92" s="183">
        <f>SUM(D93:D100)</f>
        <v>0</v>
      </c>
      <c r="F92" s="65">
        <f>IF(D92='表八'!G30,"","表九不等于表八此项支出数")</f>
      </c>
    </row>
    <row r="93" spans="1:4" ht="19.5" customHeight="1">
      <c r="A93" s="7"/>
      <c r="B93" s="176"/>
      <c r="C93" s="2" t="s">
        <v>532</v>
      </c>
      <c r="D93" s="176"/>
    </row>
    <row r="94" spans="1:4" ht="19.5" customHeight="1">
      <c r="A94" s="7"/>
      <c r="B94" s="176"/>
      <c r="C94" s="2" t="s">
        <v>533</v>
      </c>
      <c r="D94" s="176"/>
    </row>
    <row r="95" spans="1:4" ht="19.5" customHeight="1">
      <c r="A95" s="7"/>
      <c r="B95" s="176"/>
      <c r="C95" s="2" t="s">
        <v>534</v>
      </c>
      <c r="D95" s="176"/>
    </row>
    <row r="96" spans="1:4" ht="19.5" customHeight="1">
      <c r="A96" s="7"/>
      <c r="B96" s="176"/>
      <c r="C96" s="2" t="s">
        <v>535</v>
      </c>
      <c r="D96" s="176"/>
    </row>
    <row r="97" spans="1:4" ht="19.5" customHeight="1">
      <c r="A97" s="7"/>
      <c r="B97" s="176"/>
      <c r="C97" s="2" t="s">
        <v>536</v>
      </c>
      <c r="D97" s="176"/>
    </row>
    <row r="98" spans="1:4" ht="19.5" customHeight="1">
      <c r="A98" s="7"/>
      <c r="B98" s="176"/>
      <c r="C98" s="2" t="s">
        <v>537</v>
      </c>
      <c r="D98" s="176"/>
    </row>
    <row r="99" spans="1:4" ht="19.5" customHeight="1">
      <c r="A99" s="7"/>
      <c r="B99" s="176"/>
      <c r="C99" s="2" t="s">
        <v>538</v>
      </c>
      <c r="D99" s="176"/>
    </row>
    <row r="100" spans="1:4" ht="19.5" customHeight="1">
      <c r="A100" s="7"/>
      <c r="B100" s="176"/>
      <c r="C100" s="2" t="s">
        <v>539</v>
      </c>
      <c r="D100" s="176"/>
    </row>
    <row r="101" spans="1:6" ht="19.5" customHeight="1">
      <c r="A101" s="7"/>
      <c r="B101" s="176"/>
      <c r="C101" s="2" t="s">
        <v>442</v>
      </c>
      <c r="D101" s="183">
        <f>SUM(D102:D107)</f>
        <v>0</v>
      </c>
      <c r="F101" s="65">
        <f>IF(D101='表八'!G31,"","表九不等于表八此项支出数")</f>
      </c>
    </row>
    <row r="102" spans="1:4" ht="19.5" customHeight="1">
      <c r="A102" s="7"/>
      <c r="B102" s="176"/>
      <c r="C102" s="2" t="s">
        <v>540</v>
      </c>
      <c r="D102" s="176"/>
    </row>
    <row r="103" spans="1:4" ht="19.5" customHeight="1">
      <c r="A103" s="7"/>
      <c r="B103" s="176"/>
      <c r="C103" s="2" t="s">
        <v>541</v>
      </c>
      <c r="D103" s="176"/>
    </row>
    <row r="104" spans="1:4" ht="19.5" customHeight="1">
      <c r="A104" s="7"/>
      <c r="B104" s="176"/>
      <c r="C104" s="2" t="s">
        <v>542</v>
      </c>
      <c r="D104" s="176"/>
    </row>
    <row r="105" spans="1:4" ht="19.5" customHeight="1">
      <c r="A105" s="7"/>
      <c r="B105" s="176"/>
      <c r="C105" s="2" t="s">
        <v>543</v>
      </c>
      <c r="D105" s="176"/>
    </row>
    <row r="106" spans="1:4" ht="19.5" customHeight="1">
      <c r="A106" s="7"/>
      <c r="B106" s="176"/>
      <c r="C106" s="2" t="s">
        <v>544</v>
      </c>
      <c r="D106" s="176"/>
    </row>
    <row r="107" spans="1:4" ht="19.5" customHeight="1">
      <c r="A107" s="7"/>
      <c r="B107" s="176"/>
      <c r="C107" s="2" t="s">
        <v>545</v>
      </c>
      <c r="D107" s="176"/>
    </row>
    <row r="108" spans="1:6" ht="19.5" customHeight="1">
      <c r="A108" s="7"/>
      <c r="B108" s="176"/>
      <c r="C108" s="2" t="s">
        <v>443</v>
      </c>
      <c r="D108" s="183">
        <f>SUM(D109:D116)</f>
        <v>0</v>
      </c>
      <c r="F108" s="65">
        <f>IF(D108='表八'!G32,"","表九不等于表八此项支出数")</f>
      </c>
    </row>
    <row r="109" spans="1:4" ht="19.5" customHeight="1">
      <c r="A109" s="7"/>
      <c r="B109" s="176"/>
      <c r="C109" s="2" t="s">
        <v>546</v>
      </c>
      <c r="D109" s="176"/>
    </row>
    <row r="110" spans="1:4" ht="19.5" customHeight="1">
      <c r="A110" s="7"/>
      <c r="B110" s="176"/>
      <c r="C110" s="2" t="s">
        <v>547</v>
      </c>
      <c r="D110" s="176"/>
    </row>
    <row r="111" spans="1:4" ht="19.5" customHeight="1">
      <c r="A111" s="7"/>
      <c r="B111" s="176"/>
      <c r="C111" s="2" t="s">
        <v>548</v>
      </c>
      <c r="D111" s="176"/>
    </row>
    <row r="112" spans="1:4" ht="19.5" customHeight="1">
      <c r="A112" s="7"/>
      <c r="B112" s="176"/>
      <c r="C112" s="2" t="s">
        <v>549</v>
      </c>
      <c r="D112" s="176"/>
    </row>
    <row r="113" spans="1:4" ht="19.5" customHeight="1">
      <c r="A113" s="7"/>
      <c r="B113" s="176"/>
      <c r="C113" s="2" t="s">
        <v>550</v>
      </c>
      <c r="D113" s="176"/>
    </row>
    <row r="114" spans="1:4" ht="19.5" customHeight="1">
      <c r="A114" s="7"/>
      <c r="B114" s="176"/>
      <c r="C114" s="2" t="s">
        <v>551</v>
      </c>
      <c r="D114" s="176"/>
    </row>
    <row r="115" spans="1:4" ht="19.5" customHeight="1">
      <c r="A115" s="7"/>
      <c r="B115" s="176"/>
      <c r="C115" s="2" t="s">
        <v>552</v>
      </c>
      <c r="D115" s="176"/>
    </row>
    <row r="116" spans="1:4" ht="19.5" customHeight="1">
      <c r="A116" s="7"/>
      <c r="B116" s="176"/>
      <c r="C116" s="2" t="s">
        <v>553</v>
      </c>
      <c r="D116" s="176"/>
    </row>
    <row r="117" spans="1:6" ht="19.5" customHeight="1">
      <c r="A117" s="7"/>
      <c r="B117" s="176"/>
      <c r="C117" s="9" t="s">
        <v>444</v>
      </c>
      <c r="D117" s="183">
        <f>D118+D125</f>
        <v>0</v>
      </c>
      <c r="F117" s="65">
        <f>IF(D117='表八'!G33,"","表九不等于表八此项支出数")</f>
      </c>
    </row>
    <row r="118" spans="1:6" ht="19.5" customHeight="1">
      <c r="A118" s="7"/>
      <c r="B118" s="176"/>
      <c r="C118" s="2" t="s">
        <v>445</v>
      </c>
      <c r="D118" s="183">
        <f>SUM(D119:D124)</f>
        <v>0</v>
      </c>
      <c r="F118" s="65">
        <f>IF(D118='表八'!G34,"","表九不等于表八此项支出数")</f>
      </c>
    </row>
    <row r="119" spans="1:4" ht="19.5" customHeight="1">
      <c r="A119" s="7"/>
      <c r="B119" s="176"/>
      <c r="C119" s="2" t="s">
        <v>554</v>
      </c>
      <c r="D119" s="176"/>
    </row>
    <row r="120" spans="1:4" ht="19.5" customHeight="1">
      <c r="A120" s="7"/>
      <c r="B120" s="176"/>
      <c r="C120" s="2" t="s">
        <v>555</v>
      </c>
      <c r="D120" s="176"/>
    </row>
    <row r="121" spans="1:4" ht="19.5" customHeight="1">
      <c r="A121" s="7"/>
      <c r="B121" s="176"/>
      <c r="C121" s="2" t="s">
        <v>556</v>
      </c>
      <c r="D121" s="176"/>
    </row>
    <row r="122" spans="1:4" ht="19.5" customHeight="1">
      <c r="A122" s="7"/>
      <c r="B122" s="176"/>
      <c r="C122" s="2" t="s">
        <v>557</v>
      </c>
      <c r="D122" s="176"/>
    </row>
    <row r="123" spans="1:4" ht="19.5" customHeight="1">
      <c r="A123" s="7"/>
      <c r="B123" s="176"/>
      <c r="C123" s="2" t="s">
        <v>558</v>
      </c>
      <c r="D123" s="176"/>
    </row>
    <row r="124" spans="1:4" ht="19.5" customHeight="1">
      <c r="A124" s="7"/>
      <c r="B124" s="176"/>
      <c r="C124" s="2" t="s">
        <v>559</v>
      </c>
      <c r="D124" s="176"/>
    </row>
    <row r="125" spans="1:6" ht="19.5" customHeight="1">
      <c r="A125" s="7"/>
      <c r="B125" s="176"/>
      <c r="C125" s="2" t="s">
        <v>447</v>
      </c>
      <c r="D125" s="183">
        <f>D126+D127</f>
        <v>0</v>
      </c>
      <c r="F125" s="65">
        <f>IF(D125='表八'!G36,"","表九不等于表八此项支出数")</f>
      </c>
    </row>
    <row r="126" spans="1:4" ht="19.5" customHeight="1">
      <c r="A126" s="7"/>
      <c r="B126" s="176"/>
      <c r="C126" s="2" t="s">
        <v>560</v>
      </c>
      <c r="D126" s="176"/>
    </row>
    <row r="127" spans="1:4" ht="19.5" customHeight="1">
      <c r="A127" s="7"/>
      <c r="B127" s="176"/>
      <c r="C127" s="2" t="s">
        <v>561</v>
      </c>
      <c r="D127" s="176"/>
    </row>
    <row r="128" spans="1:6" ht="19.5" customHeight="1">
      <c r="A128" s="7"/>
      <c r="B128" s="176"/>
      <c r="C128" s="9" t="s">
        <v>448</v>
      </c>
      <c r="D128" s="183">
        <f>D129</f>
        <v>0</v>
      </c>
      <c r="F128" s="65">
        <f>IF(D128='表八'!G37,"","表九不等于表八此项支出数")</f>
      </c>
    </row>
    <row r="129" spans="1:6" ht="19.5" customHeight="1">
      <c r="A129" s="7"/>
      <c r="B129" s="176"/>
      <c r="C129" s="2" t="s">
        <v>449</v>
      </c>
      <c r="D129" s="183">
        <f>SUM(D130:D134)</f>
        <v>0</v>
      </c>
      <c r="F129" s="65">
        <f>IF(D129='表八'!G38,"","表九不等于表八此项支出数")</f>
      </c>
    </row>
    <row r="130" spans="1:4" ht="19.5" customHeight="1">
      <c r="A130" s="7"/>
      <c r="B130" s="176"/>
      <c r="C130" s="2" t="s">
        <v>562</v>
      </c>
      <c r="D130" s="176"/>
    </row>
    <row r="131" spans="1:4" ht="19.5" customHeight="1">
      <c r="A131" s="7"/>
      <c r="B131" s="176"/>
      <c r="C131" s="2" t="s">
        <v>563</v>
      </c>
      <c r="D131" s="176"/>
    </row>
    <row r="132" spans="1:4" ht="19.5" customHeight="1">
      <c r="A132" s="7"/>
      <c r="B132" s="176"/>
      <c r="C132" s="2" t="s">
        <v>564</v>
      </c>
      <c r="D132" s="176"/>
    </row>
    <row r="133" spans="1:4" ht="19.5" customHeight="1">
      <c r="A133" s="7"/>
      <c r="B133" s="176"/>
      <c r="C133" s="2" t="s">
        <v>565</v>
      </c>
      <c r="D133" s="176"/>
    </row>
    <row r="134" spans="1:4" ht="19.5" customHeight="1">
      <c r="A134" s="7"/>
      <c r="B134" s="176"/>
      <c r="C134" s="2" t="s">
        <v>566</v>
      </c>
      <c r="D134" s="176"/>
    </row>
    <row r="135" spans="1:6" ht="19.5" customHeight="1">
      <c r="A135" s="7"/>
      <c r="B135" s="176"/>
      <c r="C135" s="9" t="s">
        <v>450</v>
      </c>
      <c r="D135" s="183">
        <f>D136+D137+D146</f>
        <v>858</v>
      </c>
      <c r="F135" s="65">
        <f>IF(D135='表八'!G39,"","表九不等于表八此项支出数")</f>
      </c>
    </row>
    <row r="136" spans="1:6" ht="19.5" customHeight="1">
      <c r="A136" s="7"/>
      <c r="B136" s="176"/>
      <c r="C136" s="2" t="s">
        <v>451</v>
      </c>
      <c r="D136" s="176"/>
      <c r="F136" s="65">
        <f>IF(D136='表八'!G40,"","表九不等于表八此项支出数")</f>
      </c>
    </row>
    <row r="137" spans="1:6" ht="19.5" customHeight="1">
      <c r="A137" s="7"/>
      <c r="B137" s="176"/>
      <c r="C137" s="2" t="s">
        <v>452</v>
      </c>
      <c r="D137" s="183">
        <f>SUM(D138:D145)</f>
        <v>0</v>
      </c>
      <c r="F137" s="65">
        <f>IF(D137='表八'!G41,"","表九不等于表八此项支出数")</f>
      </c>
    </row>
    <row r="138" spans="1:4" ht="19.5" customHeight="1">
      <c r="A138" s="7"/>
      <c r="B138" s="176"/>
      <c r="C138" s="15" t="s">
        <v>567</v>
      </c>
      <c r="D138" s="176"/>
    </row>
    <row r="139" spans="1:4" ht="19.5" customHeight="1">
      <c r="A139" s="7"/>
      <c r="B139" s="176"/>
      <c r="C139" s="2" t="s">
        <v>568</v>
      </c>
      <c r="D139" s="176"/>
    </row>
    <row r="140" spans="1:4" ht="19.5" customHeight="1">
      <c r="A140" s="7"/>
      <c r="B140" s="176"/>
      <c r="C140" s="2" t="s">
        <v>569</v>
      </c>
      <c r="D140" s="176"/>
    </row>
    <row r="141" spans="1:4" ht="19.5" customHeight="1">
      <c r="A141" s="7"/>
      <c r="B141" s="176"/>
      <c r="C141" s="2" t="s">
        <v>570</v>
      </c>
      <c r="D141" s="176"/>
    </row>
    <row r="142" spans="1:4" ht="19.5" customHeight="1">
      <c r="A142" s="7"/>
      <c r="B142" s="176"/>
      <c r="C142" s="2" t="s">
        <v>571</v>
      </c>
      <c r="D142" s="176"/>
    </row>
    <row r="143" spans="1:4" ht="19.5" customHeight="1">
      <c r="A143" s="7"/>
      <c r="B143" s="176"/>
      <c r="C143" s="2" t="s">
        <v>572</v>
      </c>
      <c r="D143" s="176"/>
    </row>
    <row r="144" spans="1:4" ht="19.5" customHeight="1">
      <c r="A144" s="7"/>
      <c r="B144" s="176"/>
      <c r="C144" s="2" t="s">
        <v>573</v>
      </c>
      <c r="D144" s="176"/>
    </row>
    <row r="145" spans="1:4" ht="19.5" customHeight="1">
      <c r="A145" s="7"/>
      <c r="B145" s="176"/>
      <c r="C145" s="2" t="s">
        <v>574</v>
      </c>
      <c r="D145" s="176"/>
    </row>
    <row r="146" spans="1:6" ht="19.5" customHeight="1">
      <c r="A146" s="7"/>
      <c r="B146" s="176"/>
      <c r="C146" s="2" t="s">
        <v>453</v>
      </c>
      <c r="D146" s="183">
        <f>SUM(D147:D156)</f>
        <v>858</v>
      </c>
      <c r="F146" s="65">
        <f>IF(D146='表八'!G42,"","表九不等于表八此项支出数")</f>
      </c>
    </row>
    <row r="147" spans="1:4" ht="19.5" customHeight="1">
      <c r="A147" s="7"/>
      <c r="B147" s="176"/>
      <c r="C147" s="15" t="s">
        <v>575</v>
      </c>
      <c r="D147" s="176"/>
    </row>
    <row r="148" spans="1:4" ht="19.5" customHeight="1">
      <c r="A148" s="7"/>
      <c r="B148" s="176"/>
      <c r="C148" s="2" t="s">
        <v>576</v>
      </c>
      <c r="D148" s="176">
        <v>94</v>
      </c>
    </row>
    <row r="149" spans="1:4" ht="19.5" customHeight="1">
      <c r="A149" s="7"/>
      <c r="B149" s="176"/>
      <c r="C149" s="2" t="s">
        <v>577</v>
      </c>
      <c r="D149" s="176">
        <v>78</v>
      </c>
    </row>
    <row r="150" spans="1:4" ht="19.5" customHeight="1">
      <c r="A150" s="7"/>
      <c r="B150" s="176"/>
      <c r="C150" s="2" t="s">
        <v>578</v>
      </c>
      <c r="D150" s="176"/>
    </row>
    <row r="151" spans="1:4" ht="19.5" customHeight="1">
      <c r="A151" s="7"/>
      <c r="B151" s="176"/>
      <c r="C151" s="2" t="s">
        <v>579</v>
      </c>
      <c r="D151" s="176">
        <v>67</v>
      </c>
    </row>
    <row r="152" spans="1:4" ht="19.5" customHeight="1">
      <c r="A152" s="7"/>
      <c r="B152" s="176"/>
      <c r="C152" s="2" t="s">
        <v>580</v>
      </c>
      <c r="D152" s="176"/>
    </row>
    <row r="153" spans="1:4" ht="19.5" customHeight="1">
      <c r="A153" s="7"/>
      <c r="B153" s="176"/>
      <c r="C153" s="2" t="s">
        <v>581</v>
      </c>
      <c r="D153" s="176"/>
    </row>
    <row r="154" spans="1:4" ht="19.5" customHeight="1">
      <c r="A154" s="7"/>
      <c r="B154" s="176"/>
      <c r="C154" s="2" t="s">
        <v>582</v>
      </c>
      <c r="D154" s="176"/>
    </row>
    <row r="155" spans="1:4" ht="19.5" customHeight="1">
      <c r="A155" s="7"/>
      <c r="B155" s="176"/>
      <c r="C155" s="2" t="s">
        <v>583</v>
      </c>
      <c r="D155" s="176">
        <v>60</v>
      </c>
    </row>
    <row r="156" spans="1:4" ht="19.5" customHeight="1">
      <c r="A156" s="7"/>
      <c r="B156" s="176"/>
      <c r="C156" s="2" t="s">
        <v>584</v>
      </c>
      <c r="D156" s="176">
        <v>559</v>
      </c>
    </row>
    <row r="157" spans="1:6" ht="19.5" customHeight="1">
      <c r="A157" s="7"/>
      <c r="B157" s="176"/>
      <c r="C157" s="9" t="s">
        <v>454</v>
      </c>
      <c r="D157" s="176"/>
      <c r="F157" s="65">
        <f>IF(D157='表八'!G43,"","表九不等于表八此项支出数")</f>
      </c>
    </row>
    <row r="158" spans="1:6" ht="19.5" customHeight="1">
      <c r="A158" s="7"/>
      <c r="B158" s="176"/>
      <c r="C158" s="9" t="s">
        <v>455</v>
      </c>
      <c r="D158" s="176"/>
      <c r="F158" s="65">
        <f>IF(D158='表八'!G44,"","表九不等于表八此项支出数")</f>
      </c>
    </row>
    <row r="159" spans="1:4" ht="19.5" customHeight="1">
      <c r="A159" s="7"/>
      <c r="B159" s="176"/>
      <c r="C159" s="9"/>
      <c r="D159" s="176"/>
    </row>
    <row r="160" spans="1:4" ht="19.5" customHeight="1">
      <c r="A160" s="7"/>
      <c r="B160" s="176"/>
      <c r="C160" s="9"/>
      <c r="D160" s="176"/>
    </row>
    <row r="161" spans="1:4" ht="19.5" customHeight="1">
      <c r="A161" s="7"/>
      <c r="B161" s="176"/>
      <c r="C161" s="9"/>
      <c r="D161" s="176"/>
    </row>
    <row r="162" spans="1:4" ht="19.5" customHeight="1">
      <c r="A162" s="7"/>
      <c r="B162" s="176"/>
      <c r="C162" s="9"/>
      <c r="D162" s="176"/>
    </row>
    <row r="163" spans="1:4" ht="19.5" customHeight="1">
      <c r="A163" s="7"/>
      <c r="B163" s="176"/>
      <c r="C163" s="9"/>
      <c r="D163" s="176"/>
    </row>
    <row r="164" spans="1:4" ht="19.5" customHeight="1">
      <c r="A164" s="7"/>
      <c r="B164" s="176"/>
      <c r="C164" s="9"/>
      <c r="D164" s="176"/>
    </row>
    <row r="165" spans="1:4" ht="19.5" customHeight="1">
      <c r="A165" s="7"/>
      <c r="B165" s="176"/>
      <c r="C165" s="9"/>
      <c r="D165" s="176"/>
    </row>
    <row r="166" spans="1:4" ht="19.5" customHeight="1">
      <c r="A166" s="7"/>
      <c r="B166" s="176"/>
      <c r="C166" s="9"/>
      <c r="D166" s="176"/>
    </row>
    <row r="167" spans="1:4" ht="19.5" customHeight="1">
      <c r="A167" s="7"/>
      <c r="B167" s="176"/>
      <c r="C167" s="9"/>
      <c r="D167" s="176"/>
    </row>
    <row r="168" spans="1:4" ht="19.5" customHeight="1">
      <c r="A168" s="7"/>
      <c r="B168" s="176"/>
      <c r="C168" s="9"/>
      <c r="D168" s="176"/>
    </row>
    <row r="169" spans="1:4" ht="19.5" customHeight="1">
      <c r="A169" s="7"/>
      <c r="B169" s="176"/>
      <c r="C169" s="9"/>
      <c r="D169" s="176"/>
    </row>
    <row r="170" spans="1:4" ht="19.5" customHeight="1">
      <c r="A170" s="7"/>
      <c r="B170" s="176"/>
      <c r="C170" s="9"/>
      <c r="D170" s="176"/>
    </row>
    <row r="171" spans="1:4" ht="19.5" customHeight="1">
      <c r="A171" s="7"/>
      <c r="B171" s="176"/>
      <c r="C171" s="9"/>
      <c r="D171" s="176"/>
    </row>
    <row r="172" spans="1:4" ht="19.5" customHeight="1">
      <c r="A172" s="7"/>
      <c r="B172" s="176"/>
      <c r="C172" s="2"/>
      <c r="D172" s="176"/>
    </row>
    <row r="173" spans="1:4" ht="19.5" customHeight="1">
      <c r="A173" s="7"/>
      <c r="B173" s="176"/>
      <c r="C173" s="2"/>
      <c r="D173" s="176"/>
    </row>
    <row r="174" spans="1:6" ht="19.5" customHeight="1">
      <c r="A174" s="10" t="s">
        <v>40</v>
      </c>
      <c r="B174" s="183">
        <f>SUM(B6:B12,B18:B19,B22:B24,B28:B32)</f>
        <v>103500</v>
      </c>
      <c r="C174" s="10" t="s">
        <v>239</v>
      </c>
      <c r="D174" s="183">
        <f>SUM(D158,D157,D135,D128,D117,D76,D54,D28,D21,D12,D6,)</f>
        <v>106328</v>
      </c>
      <c r="E174" s="65">
        <f>IF(B174='表八'!C46,"","表九不等于表八该项收入数")</f>
      </c>
      <c r="F174" s="65">
        <f>IF(D174='表八'!G46,"","表九不等于表八此项支出数")</f>
      </c>
    </row>
    <row r="175" spans="1:6" ht="19.5" customHeight="1">
      <c r="A175" s="16" t="s">
        <v>245</v>
      </c>
      <c r="B175" s="183">
        <f>SUM(B176,B179,B180,B182,B183,)</f>
        <v>2828</v>
      </c>
      <c r="C175" s="16" t="s">
        <v>246</v>
      </c>
      <c r="D175" s="183">
        <f>SUM(D176,D179:D182)</f>
        <v>0</v>
      </c>
      <c r="E175" s="65">
        <f>IF(B175='表八'!C47,"","表九不等于表八该项收入数")</f>
      </c>
      <c r="F175" s="65">
        <f>IF(D175='表八'!G47,"","表九不等于表八此项支出数")</f>
      </c>
    </row>
    <row r="176" spans="1:6" ht="19.5" customHeight="1">
      <c r="A176" s="8" t="s">
        <v>456</v>
      </c>
      <c r="B176" s="183">
        <f>SUM(B177:B178)</f>
        <v>2205</v>
      </c>
      <c r="C176" s="8" t="s">
        <v>457</v>
      </c>
      <c r="D176" s="183">
        <f>SUM(D177:D178)</f>
        <v>0</v>
      </c>
      <c r="E176" s="65">
        <f>IF(B176='表八'!C48,"","表九不等于表八该项收入数")</f>
      </c>
      <c r="F176" s="65">
        <f>IF(D176='表八'!G48,"","表九不等于表八此项支出数")</f>
      </c>
    </row>
    <row r="177" spans="1:6" ht="19.5" customHeight="1">
      <c r="A177" s="8" t="s">
        <v>458</v>
      </c>
      <c r="B177" s="185">
        <v>2205</v>
      </c>
      <c r="C177" s="8" t="s">
        <v>459</v>
      </c>
      <c r="D177" s="176"/>
      <c r="E177" s="65">
        <f>IF(B177='表八'!C49,"","表九不等于表八该项收入数")</f>
      </c>
      <c r="F177" s="65">
        <f>IF(D177='表八'!G49,"","表九不等于表八此项支出数")</f>
      </c>
    </row>
    <row r="178" spans="1:6" ht="19.5" customHeight="1">
      <c r="A178" s="8" t="s">
        <v>460</v>
      </c>
      <c r="B178" s="186"/>
      <c r="C178" s="8" t="s">
        <v>461</v>
      </c>
      <c r="D178" s="176"/>
      <c r="E178" s="65">
        <f>IF(B178='表八'!C50,"","表九不等于表八该项收入数")</f>
      </c>
      <c r="F178" s="65">
        <f>IF(D178='表八'!G50,"","表九不等于表八此项支出数")</f>
      </c>
    </row>
    <row r="179" spans="1:6" ht="19.5" customHeight="1">
      <c r="A179" s="8" t="s">
        <v>288</v>
      </c>
      <c r="B179" s="186">
        <v>623</v>
      </c>
      <c r="C179" s="8" t="s">
        <v>462</v>
      </c>
      <c r="D179" s="176"/>
      <c r="E179" s="65">
        <f>IF(B179='表八'!C51,"","表九不等于表八该项收入数")</f>
      </c>
      <c r="F179" s="65">
        <f>IF(D179='表八'!G51,"","表九不等于表八此项支出数")</f>
      </c>
    </row>
    <row r="180" spans="1:6" ht="19.5" customHeight="1">
      <c r="A180" s="8" t="s">
        <v>289</v>
      </c>
      <c r="B180" s="186"/>
      <c r="C180" s="8" t="s">
        <v>463</v>
      </c>
      <c r="D180" s="176"/>
      <c r="E180" s="65">
        <f>IF(B180='表八'!C52,"","表九不等于表八该项收入数")</f>
      </c>
      <c r="F180" s="65">
        <f>IF(D180='表八'!G52,"","表九不等于表八此项支出数")</f>
      </c>
    </row>
    <row r="181" spans="1:6" ht="19.5" customHeight="1">
      <c r="A181" s="8" t="s">
        <v>464</v>
      </c>
      <c r="B181" s="186"/>
      <c r="C181" s="17" t="s">
        <v>1424</v>
      </c>
      <c r="D181" s="176"/>
      <c r="E181" s="65">
        <f>IF(B181='表八'!C53,"","表九不等于表八该项收入数")</f>
      </c>
      <c r="F181" s="65">
        <f>IF(D181='表八'!G53,"","表九不等于表八此项支出数")</f>
      </c>
    </row>
    <row r="182" spans="1:6" ht="19.5" customHeight="1">
      <c r="A182" s="17" t="s">
        <v>465</v>
      </c>
      <c r="B182" s="186"/>
      <c r="C182" s="17" t="s">
        <v>1423</v>
      </c>
      <c r="D182" s="176"/>
      <c r="E182" s="65">
        <f>IF(B182='表八'!C54,"","表九不等于表八该项收入数")</f>
      </c>
      <c r="F182" s="65">
        <f>IF(D182='表八'!G54,"","表九不等于表八此项支出数")</f>
      </c>
    </row>
    <row r="183" spans="1:5" ht="19.5" customHeight="1">
      <c r="A183" s="17" t="s">
        <v>1422</v>
      </c>
      <c r="B183" s="186"/>
      <c r="C183" s="17"/>
      <c r="D183" s="176"/>
      <c r="E183" s="65">
        <f>IF(B183='表八'!C55,"","表九不等于表八该项收入数")</f>
      </c>
    </row>
    <row r="184" spans="1:4" ht="19.5" customHeight="1">
      <c r="A184" s="17"/>
      <c r="B184" s="186"/>
      <c r="C184" s="17"/>
      <c r="D184" s="176"/>
    </row>
    <row r="185" spans="1:4" ht="19.5" customHeight="1">
      <c r="A185" s="17"/>
      <c r="B185" s="186"/>
      <c r="C185" s="17"/>
      <c r="D185" s="176"/>
    </row>
    <row r="186" spans="1:4" ht="19.5" customHeight="1">
      <c r="A186" s="17"/>
      <c r="B186" s="186"/>
      <c r="C186" s="17"/>
      <c r="D186" s="176"/>
    </row>
    <row r="187" spans="1:6" ht="19.5" customHeight="1">
      <c r="A187" s="10" t="s">
        <v>292</v>
      </c>
      <c r="B187" s="187">
        <f>SUM(B174,B175,)</f>
        <v>106328</v>
      </c>
      <c r="C187" s="10" t="s">
        <v>293</v>
      </c>
      <c r="D187" s="187">
        <f>SUM(D174,D175)</f>
        <v>106328</v>
      </c>
      <c r="E187" s="65">
        <f>IF(B187='表八'!C57,"","表九不等于表八该项收入数")</f>
      </c>
      <c r="F187" s="65">
        <f>IF(D187='表八'!G57,"","表九不等于表八此项支出数数")</f>
      </c>
    </row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5.7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</sheetData>
  <sheetProtection/>
  <protectedRanges>
    <protectedRange sqref="D8 D8:D11 D14:D16 D18:D20 D22 D24:D27 D30:D41 D43:D46 D48:D53 D56:D60 D62:D65 D67:D70 D72:D75 D78:D81 D83:D86 D88:D91 D93:D100 D102:D107 D109:D116 D119:D124 D126:D127 D130:D134 D136 D138:D145 D147:D158 D177:D182" name="区域2"/>
    <protectedRange sqref="B6:B11 B13:B18 B20:B23 B25:B32 B177:B183" name="区域1"/>
  </protectedRanges>
  <mergeCells count="3">
    <mergeCell ref="A2:D2"/>
    <mergeCell ref="A4:B4"/>
    <mergeCell ref="C4:D4"/>
  </mergeCells>
  <printOptions horizontalCentered="1"/>
  <pageMargins left="0.47" right="0.47" top="0.59" bottom="0.47" header="0.31" footer="0.31"/>
  <pageSetup horizontalDpi="600" verticalDpi="600" orientation="landscape" paperSize="9" scale="8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36"/>
  <sheetViews>
    <sheetView zoomScalePageLayoutView="0" workbookViewId="0" topLeftCell="A1">
      <selection activeCell="B30" sqref="B30"/>
    </sheetView>
  </sheetViews>
  <sheetFormatPr defaultColWidth="9.00390625" defaultRowHeight="14.25"/>
  <cols>
    <col min="1" max="1" width="55.125" style="193" customWidth="1"/>
    <col min="2" max="2" width="25.75390625" style="197" customWidth="1"/>
    <col min="3" max="3" width="27.25390625" style="197" customWidth="1"/>
    <col min="4" max="4" width="9.00390625" style="198" customWidth="1"/>
    <col min="5" max="16384" width="9.00390625" style="193" customWidth="1"/>
  </cols>
  <sheetData>
    <row r="1" spans="1:5" ht="14.25">
      <c r="A1" s="13" t="s">
        <v>585</v>
      </c>
      <c r="B1" s="189"/>
      <c r="C1" s="190"/>
      <c r="D1" s="191"/>
      <c r="E1" s="192"/>
    </row>
    <row r="2" spans="1:5" ht="20.25">
      <c r="A2" s="215" t="s">
        <v>1452</v>
      </c>
      <c r="B2" s="215"/>
      <c r="C2" s="215"/>
      <c r="D2" s="191"/>
      <c r="E2" s="192"/>
    </row>
    <row r="3" spans="1:5" ht="14.25">
      <c r="A3" s="191" t="s">
        <v>0</v>
      </c>
      <c r="B3" s="194"/>
      <c r="C3" s="195" t="s">
        <v>592</v>
      </c>
      <c r="D3" s="191"/>
      <c r="E3" s="192"/>
    </row>
    <row r="4" spans="1:5" ht="45.75" customHeight="1">
      <c r="A4" s="49"/>
      <c r="B4" s="119" t="s">
        <v>11</v>
      </c>
      <c r="C4" s="188" t="s">
        <v>595</v>
      </c>
      <c r="D4" s="191"/>
      <c r="E4" s="192"/>
    </row>
    <row r="5" spans="1:5" ht="19.5" customHeight="1">
      <c r="A5" s="7" t="s">
        <v>589</v>
      </c>
      <c r="B5" s="196"/>
      <c r="C5" s="196"/>
      <c r="D5" s="191"/>
      <c r="E5" s="192"/>
    </row>
    <row r="6" spans="1:5" ht="19.5" customHeight="1">
      <c r="A6" s="7" t="s">
        <v>590</v>
      </c>
      <c r="B6" s="196"/>
      <c r="C6" s="196"/>
      <c r="D6" s="191"/>
      <c r="E6" s="192"/>
    </row>
    <row r="7" spans="1:5" ht="19.5" customHeight="1">
      <c r="A7" s="7" t="s">
        <v>591</v>
      </c>
      <c r="B7" s="196"/>
      <c r="C7" s="196"/>
      <c r="D7" s="191"/>
      <c r="E7" s="192"/>
    </row>
    <row r="8" spans="1:5" ht="19.5" customHeight="1">
      <c r="A8" s="54" t="s">
        <v>1454</v>
      </c>
      <c r="B8" s="196"/>
      <c r="C8" s="196"/>
      <c r="D8" s="191"/>
      <c r="E8" s="192"/>
    </row>
    <row r="9" spans="1:5" ht="19.5" customHeight="1">
      <c r="A9" s="54" t="s">
        <v>1455</v>
      </c>
      <c r="B9" s="196"/>
      <c r="C9" s="196"/>
      <c r="D9" s="191"/>
      <c r="E9" s="192"/>
    </row>
    <row r="10" spans="1:5" ht="19.5" customHeight="1">
      <c r="A10" s="54" t="s">
        <v>1456</v>
      </c>
      <c r="B10" s="196"/>
      <c r="C10" s="196"/>
      <c r="D10" s="191"/>
      <c r="E10" s="192"/>
    </row>
    <row r="11" spans="1:5" ht="19.5" customHeight="1">
      <c r="A11" s="54" t="s">
        <v>1457</v>
      </c>
      <c r="B11" s="196"/>
      <c r="C11" s="196"/>
      <c r="D11" s="191"/>
      <c r="E11" s="192"/>
    </row>
    <row r="12" spans="1:5" ht="19.5" customHeight="1">
      <c r="A12" s="54" t="s">
        <v>1458</v>
      </c>
      <c r="B12" s="196"/>
      <c r="C12" s="196"/>
      <c r="D12" s="191"/>
      <c r="E12" s="192"/>
    </row>
    <row r="13" spans="1:5" ht="19.5" customHeight="1">
      <c r="A13" s="54" t="s">
        <v>1459</v>
      </c>
      <c r="B13" s="196"/>
      <c r="C13" s="196"/>
      <c r="D13" s="191"/>
      <c r="E13" s="192"/>
    </row>
    <row r="14" spans="1:5" ht="19.5" customHeight="1">
      <c r="A14" s="54" t="s">
        <v>1460</v>
      </c>
      <c r="B14" s="196"/>
      <c r="C14" s="196"/>
      <c r="D14" s="191"/>
      <c r="E14" s="192"/>
    </row>
    <row r="15" spans="1:5" ht="19.5" customHeight="1">
      <c r="A15" s="54" t="s">
        <v>1461</v>
      </c>
      <c r="B15" s="196"/>
      <c r="C15" s="196"/>
      <c r="D15" s="191"/>
      <c r="E15" s="192"/>
    </row>
    <row r="16" spans="1:5" ht="19.5" customHeight="1">
      <c r="A16" s="54" t="s">
        <v>1462</v>
      </c>
      <c r="B16" s="196"/>
      <c r="C16" s="196"/>
      <c r="D16" s="191"/>
      <c r="E16" s="192"/>
    </row>
    <row r="17" spans="1:5" ht="19.5" customHeight="1">
      <c r="A17" s="54" t="s">
        <v>1463</v>
      </c>
      <c r="B17" s="196"/>
      <c r="C17" s="196"/>
      <c r="D17" s="191"/>
      <c r="E17" s="192"/>
    </row>
    <row r="18" spans="1:5" ht="19.5" customHeight="1">
      <c r="A18" s="54" t="s">
        <v>1464</v>
      </c>
      <c r="B18" s="196"/>
      <c r="C18" s="196"/>
      <c r="D18" s="191"/>
      <c r="E18" s="192"/>
    </row>
    <row r="19" spans="1:5" ht="19.5" customHeight="1">
      <c r="A19" s="54" t="s">
        <v>1465</v>
      </c>
      <c r="B19" s="196"/>
      <c r="C19" s="196"/>
      <c r="D19" s="191"/>
      <c r="E19" s="192"/>
    </row>
    <row r="20" spans="1:5" ht="19.5" customHeight="1">
      <c r="A20" s="54" t="s">
        <v>1466</v>
      </c>
      <c r="B20" s="196"/>
      <c r="C20" s="196"/>
      <c r="D20" s="191"/>
      <c r="E20" s="192"/>
    </row>
    <row r="21" spans="1:5" ht="19.5" customHeight="1">
      <c r="A21" s="55"/>
      <c r="B21" s="176"/>
      <c r="C21" s="196"/>
      <c r="D21" s="191"/>
      <c r="E21" s="192"/>
    </row>
    <row r="22" spans="1:5" ht="19.5" customHeight="1">
      <c r="A22" s="55"/>
      <c r="B22" s="176"/>
      <c r="C22" s="196"/>
      <c r="D22" s="191"/>
      <c r="E22" s="192"/>
    </row>
    <row r="23" spans="1:5" ht="19.5" customHeight="1">
      <c r="A23" s="10" t="s">
        <v>1407</v>
      </c>
      <c r="B23" s="187">
        <f>SUM(B5:B20)</f>
        <v>0</v>
      </c>
      <c r="C23" s="187">
        <f>SUM(C5:C20)</f>
        <v>0</v>
      </c>
      <c r="D23" s="191"/>
      <c r="E23" s="192"/>
    </row>
    <row r="24" spans="1:5" ht="19.5" customHeight="1">
      <c r="A24" s="192"/>
      <c r="B24" s="190"/>
      <c r="C24" s="190"/>
      <c r="D24" s="191"/>
      <c r="E24" s="192"/>
    </row>
    <row r="25" spans="1:5" ht="19.5" customHeight="1">
      <c r="A25" s="192"/>
      <c r="B25" s="190"/>
      <c r="C25" s="190"/>
      <c r="D25" s="191"/>
      <c r="E25" s="192"/>
    </row>
    <row r="26" spans="1:5" ht="19.5" customHeight="1">
      <c r="A26" s="192"/>
      <c r="B26" s="190"/>
      <c r="C26" s="190"/>
      <c r="D26" s="191"/>
      <c r="E26" s="192"/>
    </row>
    <row r="27" spans="1:5" ht="19.5" customHeight="1">
      <c r="A27" s="192"/>
      <c r="B27" s="190"/>
      <c r="C27" s="190"/>
      <c r="D27" s="191"/>
      <c r="E27" s="192"/>
    </row>
    <row r="28" spans="1:5" ht="14.25">
      <c r="A28" s="192"/>
      <c r="B28" s="190"/>
      <c r="C28" s="190"/>
      <c r="D28" s="191"/>
      <c r="E28" s="192"/>
    </row>
    <row r="29" spans="1:5" ht="14.25">
      <c r="A29" s="192"/>
      <c r="B29" s="190"/>
      <c r="C29" s="190"/>
      <c r="D29" s="191"/>
      <c r="E29" s="192"/>
    </row>
    <row r="30" spans="1:5" ht="14.25">
      <c r="A30" s="192"/>
      <c r="B30" s="190"/>
      <c r="C30" s="190"/>
      <c r="D30" s="191"/>
      <c r="E30" s="192"/>
    </row>
    <row r="31" spans="1:5" ht="14.25">
      <c r="A31" s="192"/>
      <c r="B31" s="190"/>
      <c r="C31" s="190"/>
      <c r="D31" s="191"/>
      <c r="E31" s="192"/>
    </row>
    <row r="32" spans="1:5" ht="14.25">
      <c r="A32" s="192"/>
      <c r="B32" s="190"/>
      <c r="C32" s="190"/>
      <c r="D32" s="191"/>
      <c r="E32" s="192"/>
    </row>
    <row r="33" spans="4:5" ht="14.25">
      <c r="D33" s="191"/>
      <c r="E33" s="192"/>
    </row>
    <row r="34" spans="4:5" ht="14.25">
      <c r="D34" s="191"/>
      <c r="E34" s="192"/>
    </row>
    <row r="35" spans="4:5" ht="14.25">
      <c r="D35" s="191"/>
      <c r="E35" s="192"/>
    </row>
    <row r="36" spans="4:5" ht="14.25">
      <c r="D36" s="191"/>
      <c r="E36" s="192"/>
    </row>
  </sheetData>
  <sheetProtection/>
  <protectedRanges>
    <protectedRange sqref="B5:C20" name="区域1"/>
  </protectedRanges>
  <mergeCells count="1">
    <mergeCell ref="A2:C2"/>
  </mergeCells>
  <printOptions horizontalCentered="1" verticalCentered="1"/>
  <pageMargins left="0.7086614173228347" right="0.7086614173228347" top="0.15748031496062992" bottom="0.35433070866141736" header="0.31496062992125984" footer="0.31496062992125984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58"/>
  <sheetViews>
    <sheetView showGridLines="0" showZeros="0" zoomScalePageLayoutView="0" workbookViewId="0" topLeftCell="A1">
      <pane xSplit="1" ySplit="5" topLeftCell="B47" activePane="bottomRight" state="frozen"/>
      <selection pane="topLeft" activeCell="A3" sqref="A3"/>
      <selection pane="topRight" activeCell="A3" sqref="A3"/>
      <selection pane="bottomLeft" activeCell="A3" sqref="A3"/>
      <selection pane="bottomRight" activeCell="F17" sqref="F17"/>
    </sheetView>
  </sheetViews>
  <sheetFormatPr defaultColWidth="9.00390625" defaultRowHeight="14.25"/>
  <cols>
    <col min="1" max="1" width="54.25390625" style="4" customWidth="1"/>
    <col min="2" max="2" width="12.875" style="4" customWidth="1"/>
    <col min="3" max="3" width="14.75390625" style="4" customWidth="1"/>
    <col min="4" max="4" width="14.625" style="4" customWidth="1"/>
    <col min="5" max="5" width="13.375" style="4" customWidth="1"/>
    <col min="6" max="6" width="13.50390625" style="4" customWidth="1"/>
    <col min="7" max="7" width="14.625" style="4" customWidth="1"/>
    <col min="8" max="8" width="13.625" style="4" customWidth="1"/>
    <col min="9" max="9" width="17.125" style="4" customWidth="1"/>
    <col min="10" max="16384" width="9.00390625" style="4" customWidth="1"/>
  </cols>
  <sheetData>
    <row r="1" ht="14.25">
      <c r="A1" s="1" t="s">
        <v>586</v>
      </c>
    </row>
    <row r="2" spans="1:8" ht="20.25">
      <c r="A2" s="215" t="s">
        <v>1453</v>
      </c>
      <c r="B2" s="215"/>
      <c r="C2" s="215"/>
      <c r="D2" s="215"/>
      <c r="E2" s="215"/>
      <c r="F2" s="215"/>
      <c r="G2" s="215"/>
      <c r="H2" s="215"/>
    </row>
    <row r="3" spans="1:8" ht="18" customHeight="1">
      <c r="A3" s="1"/>
      <c r="H3" s="6" t="s">
        <v>9</v>
      </c>
    </row>
    <row r="4" spans="1:8" s="5" customFormat="1" ht="31.5" customHeight="1">
      <c r="A4" s="245" t="s">
        <v>295</v>
      </c>
      <c r="B4" s="245" t="s">
        <v>296</v>
      </c>
      <c r="C4" s="247" t="s">
        <v>1487</v>
      </c>
      <c r="D4" s="247" t="s">
        <v>593</v>
      </c>
      <c r="E4" s="247" t="s">
        <v>587</v>
      </c>
      <c r="F4" s="250" t="s">
        <v>298</v>
      </c>
      <c r="G4" s="245" t="s">
        <v>1425</v>
      </c>
      <c r="H4" s="245" t="s">
        <v>299</v>
      </c>
    </row>
    <row r="5" spans="1:8" s="5" customFormat="1" ht="27.75" customHeight="1">
      <c r="A5" s="246"/>
      <c r="B5" s="246"/>
      <c r="C5" s="248"/>
      <c r="D5" s="248"/>
      <c r="E5" s="249"/>
      <c r="F5" s="251"/>
      <c r="G5" s="246"/>
      <c r="H5" s="246"/>
    </row>
    <row r="6" spans="1:9" ht="18" customHeight="1">
      <c r="A6" s="7" t="s">
        <v>416</v>
      </c>
      <c r="B6" s="58">
        <f>SUM('表八'!G6)</f>
        <v>19</v>
      </c>
      <c r="C6" s="58">
        <f aca="true" t="shared" si="0" ref="C6:H6">SUM(C7)</f>
        <v>0</v>
      </c>
      <c r="D6" s="58">
        <f t="shared" si="0"/>
        <v>19</v>
      </c>
      <c r="E6" s="58">
        <f t="shared" si="0"/>
        <v>0</v>
      </c>
      <c r="F6" s="58">
        <f t="shared" si="0"/>
        <v>0</v>
      </c>
      <c r="G6" s="58">
        <f t="shared" si="0"/>
        <v>0</v>
      </c>
      <c r="H6" s="58">
        <f t="shared" si="0"/>
        <v>0</v>
      </c>
      <c r="I6" s="65">
        <f>IF(B6=C6+D6+E6+F6+G6+H6,"","分项不等于合计数")</f>
      </c>
    </row>
    <row r="7" spans="1:9" ht="18" customHeight="1">
      <c r="A7" s="9" t="s">
        <v>418</v>
      </c>
      <c r="B7" s="58">
        <f>SUM('表八'!G7)</f>
        <v>19</v>
      </c>
      <c r="C7" s="8"/>
      <c r="D7" s="8">
        <v>19</v>
      </c>
      <c r="E7" s="8"/>
      <c r="F7" s="8"/>
      <c r="G7" s="8"/>
      <c r="H7" s="8"/>
      <c r="I7" s="65">
        <f>IF(B7=C7+D7+E7+F7+G7+H7,"","分项不等于合计数")</f>
      </c>
    </row>
    <row r="8" spans="1:9" ht="18" customHeight="1">
      <c r="A8" s="7" t="s">
        <v>420</v>
      </c>
      <c r="B8" s="58">
        <f>SUM('表八'!G8)</f>
        <v>1081</v>
      </c>
      <c r="C8" s="58">
        <f aca="true" t="shared" si="1" ref="C8:H8">SUM(C9:C10)</f>
        <v>0</v>
      </c>
      <c r="D8" s="58">
        <f t="shared" si="1"/>
        <v>1081</v>
      </c>
      <c r="E8" s="58">
        <f t="shared" si="1"/>
        <v>0</v>
      </c>
      <c r="F8" s="58">
        <f t="shared" si="1"/>
        <v>0</v>
      </c>
      <c r="G8" s="58">
        <f t="shared" si="1"/>
        <v>0</v>
      </c>
      <c r="H8" s="58">
        <f t="shared" si="1"/>
        <v>0</v>
      </c>
      <c r="I8" s="65">
        <f aca="true" t="shared" si="2" ref="I8:I44">IF(B8=C8+D8+E8+F8+G8+H8,"","分项不等于合计数")</f>
      </c>
    </row>
    <row r="9" spans="1:9" ht="18" customHeight="1">
      <c r="A9" s="9" t="s">
        <v>421</v>
      </c>
      <c r="B9" s="58">
        <f>SUM('表八'!G9)</f>
        <v>1081</v>
      </c>
      <c r="C9" s="8"/>
      <c r="D9" s="8">
        <v>1081</v>
      </c>
      <c r="E9" s="8"/>
      <c r="F9" s="8"/>
      <c r="G9" s="8"/>
      <c r="H9" s="8"/>
      <c r="I9" s="65">
        <f t="shared" si="2"/>
      </c>
    </row>
    <row r="10" spans="1:9" ht="18" customHeight="1">
      <c r="A10" s="9" t="s">
        <v>422</v>
      </c>
      <c r="B10" s="58">
        <f>SUM('表八'!G10)</f>
        <v>0</v>
      </c>
      <c r="C10" s="8"/>
      <c r="D10" s="8"/>
      <c r="E10" s="8"/>
      <c r="F10" s="8"/>
      <c r="G10" s="8"/>
      <c r="H10" s="8"/>
      <c r="I10" s="65">
        <f t="shared" si="2"/>
      </c>
    </row>
    <row r="11" spans="1:9" ht="18" customHeight="1">
      <c r="A11" s="7" t="s">
        <v>423</v>
      </c>
      <c r="B11" s="58">
        <f>SUM('表八'!G11)</f>
        <v>0</v>
      </c>
      <c r="C11" s="58">
        <f aca="true" t="shared" si="3" ref="C11:H11">SUM(C12:C13)</f>
        <v>0</v>
      </c>
      <c r="D11" s="58">
        <f t="shared" si="3"/>
        <v>0</v>
      </c>
      <c r="E11" s="58">
        <f t="shared" si="3"/>
        <v>0</v>
      </c>
      <c r="F11" s="58">
        <f t="shared" si="3"/>
        <v>0</v>
      </c>
      <c r="G11" s="58">
        <f t="shared" si="3"/>
        <v>0</v>
      </c>
      <c r="H11" s="58">
        <f t="shared" si="3"/>
        <v>0</v>
      </c>
      <c r="I11" s="65">
        <f t="shared" si="2"/>
      </c>
    </row>
    <row r="12" spans="1:9" ht="18" customHeight="1">
      <c r="A12" s="7" t="s">
        <v>424</v>
      </c>
      <c r="B12" s="58">
        <f>SUM('表八'!G12)</f>
        <v>0</v>
      </c>
      <c r="C12" s="8"/>
      <c r="D12" s="8"/>
      <c r="E12" s="8"/>
      <c r="F12" s="8"/>
      <c r="G12" s="8"/>
      <c r="H12" s="8"/>
      <c r="I12" s="65">
        <f t="shared" si="2"/>
      </c>
    </row>
    <row r="13" spans="1:9" ht="18" customHeight="1">
      <c r="A13" s="7" t="s">
        <v>425</v>
      </c>
      <c r="B13" s="58">
        <f>SUM('表八'!G13)</f>
        <v>0</v>
      </c>
      <c r="C13" s="8"/>
      <c r="D13" s="8"/>
      <c r="E13" s="8"/>
      <c r="F13" s="8"/>
      <c r="G13" s="8"/>
      <c r="H13" s="8"/>
      <c r="I13" s="65">
        <f t="shared" si="2"/>
      </c>
    </row>
    <row r="14" spans="1:9" ht="18" customHeight="1">
      <c r="A14" s="7" t="s">
        <v>426</v>
      </c>
      <c r="B14" s="58">
        <f>SUM('表八'!G14)</f>
        <v>104370</v>
      </c>
      <c r="C14" s="58">
        <f aca="true" t="shared" si="4" ref="C14:H14">SUM(C15:C19)</f>
        <v>103500</v>
      </c>
      <c r="D14" s="58">
        <f t="shared" si="4"/>
        <v>247</v>
      </c>
      <c r="E14" s="58">
        <f t="shared" si="4"/>
        <v>623</v>
      </c>
      <c r="F14" s="58">
        <f t="shared" si="4"/>
        <v>0</v>
      </c>
      <c r="G14" s="58">
        <f t="shared" si="4"/>
        <v>0</v>
      </c>
      <c r="H14" s="58">
        <f t="shared" si="4"/>
        <v>0</v>
      </c>
      <c r="I14" s="65">
        <f t="shared" si="2"/>
      </c>
    </row>
    <row r="15" spans="1:9" ht="18" customHeight="1">
      <c r="A15" s="7" t="s">
        <v>427</v>
      </c>
      <c r="B15" s="58">
        <f>SUM('表八'!G15)</f>
        <v>100870</v>
      </c>
      <c r="C15" s="8">
        <v>100000</v>
      </c>
      <c r="D15" s="8">
        <v>247</v>
      </c>
      <c r="E15" s="8">
        <v>623</v>
      </c>
      <c r="F15" s="8"/>
      <c r="G15" s="8"/>
      <c r="H15" s="8"/>
      <c r="I15" s="65">
        <f t="shared" si="2"/>
      </c>
    </row>
    <row r="16" spans="1:9" ht="18" customHeight="1">
      <c r="A16" s="7" t="s">
        <v>429</v>
      </c>
      <c r="B16" s="58">
        <f>SUM('表八'!G17)</f>
        <v>0</v>
      </c>
      <c r="C16" s="8"/>
      <c r="D16" s="8"/>
      <c r="E16" s="8"/>
      <c r="F16" s="8"/>
      <c r="G16" s="8"/>
      <c r="H16" s="8"/>
      <c r="I16" s="65">
        <f t="shared" si="2"/>
      </c>
    </row>
    <row r="17" spans="1:9" ht="18" customHeight="1">
      <c r="A17" s="7" t="s">
        <v>430</v>
      </c>
      <c r="B17" s="58">
        <f>SUM('表八'!G18)</f>
        <v>0</v>
      </c>
      <c r="C17" s="8"/>
      <c r="D17" s="8"/>
      <c r="E17" s="8"/>
      <c r="F17" s="8"/>
      <c r="G17" s="8"/>
      <c r="H17" s="8"/>
      <c r="I17" s="65">
        <f t="shared" si="2"/>
      </c>
    </row>
    <row r="18" spans="1:9" ht="18" customHeight="1">
      <c r="A18" s="7" t="s">
        <v>431</v>
      </c>
      <c r="B18" s="58">
        <f>SUM('表八'!G19)</f>
        <v>3000</v>
      </c>
      <c r="C18" s="8">
        <v>3000</v>
      </c>
      <c r="D18" s="8"/>
      <c r="E18" s="8"/>
      <c r="F18" s="8"/>
      <c r="G18" s="8"/>
      <c r="H18" s="8"/>
      <c r="I18" s="65">
        <f t="shared" si="2"/>
      </c>
    </row>
    <row r="19" spans="1:9" ht="18" customHeight="1">
      <c r="A19" s="7" t="s">
        <v>432</v>
      </c>
      <c r="B19" s="58">
        <f>SUM('表八'!G20)</f>
        <v>500</v>
      </c>
      <c r="C19" s="8">
        <v>500</v>
      </c>
      <c r="D19" s="8"/>
      <c r="E19" s="8"/>
      <c r="F19" s="8"/>
      <c r="G19" s="8"/>
      <c r="H19" s="8"/>
      <c r="I19" s="65">
        <f t="shared" si="2"/>
      </c>
    </row>
    <row r="20" spans="1:9" ht="18" customHeight="1">
      <c r="A20" s="7" t="s">
        <v>433</v>
      </c>
      <c r="B20" s="58">
        <f>SUM('表八'!G21)</f>
        <v>0</v>
      </c>
      <c r="C20" s="58">
        <f aca="true" t="shared" si="5" ref="C20:H20">SUM(C21:C24)</f>
        <v>0</v>
      </c>
      <c r="D20" s="58">
        <f t="shared" si="5"/>
        <v>0</v>
      </c>
      <c r="E20" s="58">
        <f t="shared" si="5"/>
        <v>0</v>
      </c>
      <c r="F20" s="58">
        <f t="shared" si="5"/>
        <v>0</v>
      </c>
      <c r="G20" s="58">
        <f t="shared" si="5"/>
        <v>0</v>
      </c>
      <c r="H20" s="58">
        <f t="shared" si="5"/>
        <v>0</v>
      </c>
      <c r="I20" s="65">
        <f t="shared" si="2"/>
      </c>
    </row>
    <row r="21" spans="1:9" ht="18" customHeight="1">
      <c r="A21" s="2" t="s">
        <v>434</v>
      </c>
      <c r="B21" s="58">
        <f>SUM('表八'!G22)</f>
        <v>0</v>
      </c>
      <c r="C21" s="8"/>
      <c r="D21" s="8"/>
      <c r="E21" s="8"/>
      <c r="F21" s="8"/>
      <c r="G21" s="8"/>
      <c r="H21" s="8"/>
      <c r="I21" s="65">
        <f t="shared" si="2"/>
      </c>
    </row>
    <row r="22" spans="1:9" ht="18" customHeight="1">
      <c r="A22" s="2" t="s">
        <v>1426</v>
      </c>
      <c r="B22" s="58">
        <f>SUM('表八'!G23)</f>
        <v>0</v>
      </c>
      <c r="C22" s="8"/>
      <c r="D22" s="8"/>
      <c r="E22" s="8"/>
      <c r="F22" s="8"/>
      <c r="G22" s="8"/>
      <c r="H22" s="8"/>
      <c r="I22" s="65">
        <f t="shared" si="2"/>
      </c>
    </row>
    <row r="23" spans="1:9" ht="18" customHeight="1">
      <c r="A23" s="2" t="s">
        <v>435</v>
      </c>
      <c r="B23" s="58">
        <f>SUM('表八'!G24)</f>
        <v>0</v>
      </c>
      <c r="C23" s="8"/>
      <c r="D23" s="8"/>
      <c r="E23" s="8"/>
      <c r="F23" s="8"/>
      <c r="G23" s="8"/>
      <c r="H23" s="8"/>
      <c r="I23" s="65">
        <f t="shared" si="2"/>
      </c>
    </row>
    <row r="24" spans="1:9" ht="18" customHeight="1">
      <c r="A24" s="2" t="s">
        <v>436</v>
      </c>
      <c r="B24" s="58">
        <f>SUM('表八'!G25)</f>
        <v>0</v>
      </c>
      <c r="C24" s="8"/>
      <c r="D24" s="8"/>
      <c r="E24" s="8"/>
      <c r="F24" s="8"/>
      <c r="G24" s="8"/>
      <c r="H24" s="8"/>
      <c r="I24" s="65">
        <f t="shared" si="2"/>
      </c>
    </row>
    <row r="25" spans="1:9" ht="18" customHeight="1">
      <c r="A25" s="9" t="s">
        <v>437</v>
      </c>
      <c r="B25" s="58">
        <f>SUM('表八'!G26)</f>
        <v>0</v>
      </c>
      <c r="C25" s="58">
        <f aca="true" t="shared" si="6" ref="C25:H25">SUM(C26:C31)</f>
        <v>0</v>
      </c>
      <c r="D25" s="58">
        <f t="shared" si="6"/>
        <v>0</v>
      </c>
      <c r="E25" s="58">
        <f t="shared" si="6"/>
        <v>0</v>
      </c>
      <c r="F25" s="58">
        <f t="shared" si="6"/>
        <v>0</v>
      </c>
      <c r="G25" s="58">
        <f t="shared" si="6"/>
        <v>0</v>
      </c>
      <c r="H25" s="58">
        <f t="shared" si="6"/>
        <v>0</v>
      </c>
      <c r="I25" s="65">
        <f t="shared" si="2"/>
      </c>
    </row>
    <row r="26" spans="1:9" ht="18" customHeight="1">
      <c r="A26" s="2" t="s">
        <v>438</v>
      </c>
      <c r="B26" s="58">
        <f>SUM('表八'!G27)</f>
        <v>0</v>
      </c>
      <c r="C26" s="8"/>
      <c r="D26" s="8"/>
      <c r="E26" s="8"/>
      <c r="F26" s="8"/>
      <c r="G26" s="8"/>
      <c r="H26" s="8"/>
      <c r="I26" s="65">
        <f t="shared" si="2"/>
      </c>
    </row>
    <row r="27" spans="1:9" ht="18" customHeight="1">
      <c r="A27" s="2" t="s">
        <v>439</v>
      </c>
      <c r="B27" s="58">
        <f>SUM('表八'!G28)</f>
        <v>0</v>
      </c>
      <c r="C27" s="8"/>
      <c r="D27" s="8"/>
      <c r="E27" s="8"/>
      <c r="F27" s="8"/>
      <c r="G27" s="8"/>
      <c r="H27" s="8"/>
      <c r="I27" s="65">
        <f t="shared" si="2"/>
      </c>
    </row>
    <row r="28" spans="1:9" ht="18" customHeight="1">
      <c r="A28" s="2" t="s">
        <v>440</v>
      </c>
      <c r="B28" s="58">
        <f>SUM('表八'!G29)</f>
        <v>0</v>
      </c>
      <c r="C28" s="8"/>
      <c r="D28" s="8"/>
      <c r="E28" s="8"/>
      <c r="F28" s="8"/>
      <c r="G28" s="8"/>
      <c r="H28" s="8"/>
      <c r="I28" s="65">
        <f t="shared" si="2"/>
      </c>
    </row>
    <row r="29" spans="1:9" ht="18" customHeight="1">
      <c r="A29" s="2" t="s">
        <v>441</v>
      </c>
      <c r="B29" s="58">
        <f>SUM('表八'!G30)</f>
        <v>0</v>
      </c>
      <c r="C29" s="8"/>
      <c r="D29" s="8"/>
      <c r="E29" s="8"/>
      <c r="F29" s="8"/>
      <c r="G29" s="8"/>
      <c r="H29" s="8"/>
      <c r="I29" s="65">
        <f t="shared" si="2"/>
      </c>
    </row>
    <row r="30" spans="1:9" ht="18" customHeight="1">
      <c r="A30" s="2" t="s">
        <v>442</v>
      </c>
      <c r="B30" s="58">
        <f>SUM('表八'!G31)</f>
        <v>0</v>
      </c>
      <c r="C30" s="8"/>
      <c r="D30" s="8"/>
      <c r="E30" s="8"/>
      <c r="F30" s="8"/>
      <c r="G30" s="8"/>
      <c r="H30" s="8"/>
      <c r="I30" s="65">
        <f t="shared" si="2"/>
      </c>
    </row>
    <row r="31" spans="1:9" ht="18" customHeight="1">
      <c r="A31" s="2" t="s">
        <v>443</v>
      </c>
      <c r="B31" s="58">
        <f>SUM('表八'!G32)</f>
        <v>0</v>
      </c>
      <c r="C31" s="8"/>
      <c r="D31" s="8"/>
      <c r="E31" s="8"/>
      <c r="F31" s="8"/>
      <c r="G31" s="8"/>
      <c r="H31" s="8"/>
      <c r="I31" s="65">
        <f t="shared" si="2"/>
      </c>
    </row>
    <row r="32" spans="1:9" ht="18" customHeight="1">
      <c r="A32" s="9" t="s">
        <v>444</v>
      </c>
      <c r="B32" s="58">
        <f>SUM('表八'!G33)</f>
        <v>0</v>
      </c>
      <c r="C32" s="58">
        <f aca="true" t="shared" si="7" ref="C32:H32">SUM(C33:C34)</f>
        <v>0</v>
      </c>
      <c r="D32" s="58">
        <f t="shared" si="7"/>
        <v>0</v>
      </c>
      <c r="E32" s="58">
        <f t="shared" si="7"/>
        <v>0</v>
      </c>
      <c r="F32" s="58">
        <f t="shared" si="7"/>
        <v>0</v>
      </c>
      <c r="G32" s="58">
        <f t="shared" si="7"/>
        <v>0</v>
      </c>
      <c r="H32" s="58">
        <f t="shared" si="7"/>
        <v>0</v>
      </c>
      <c r="I32" s="65">
        <f t="shared" si="2"/>
      </c>
    </row>
    <row r="33" spans="1:9" ht="18" customHeight="1">
      <c r="A33" s="2" t="s">
        <v>445</v>
      </c>
      <c r="B33" s="58">
        <f>SUM('表八'!G34)</f>
        <v>0</v>
      </c>
      <c r="C33" s="8"/>
      <c r="D33" s="8"/>
      <c r="E33" s="8"/>
      <c r="F33" s="8"/>
      <c r="G33" s="8"/>
      <c r="H33" s="8"/>
      <c r="I33" s="65">
        <f t="shared" si="2"/>
      </c>
    </row>
    <row r="34" spans="1:9" ht="18" customHeight="1">
      <c r="A34" s="2" t="s">
        <v>447</v>
      </c>
      <c r="B34" s="58">
        <f>SUM('表八'!G36)</f>
        <v>0</v>
      </c>
      <c r="C34" s="58">
        <f aca="true" t="shared" si="8" ref="C34:H34">SUM(C35:C36)</f>
        <v>0</v>
      </c>
      <c r="D34" s="58">
        <f t="shared" si="8"/>
        <v>0</v>
      </c>
      <c r="E34" s="58">
        <f t="shared" si="8"/>
        <v>0</v>
      </c>
      <c r="F34" s="58">
        <f t="shared" si="8"/>
        <v>0</v>
      </c>
      <c r="G34" s="58">
        <f t="shared" si="8"/>
        <v>0</v>
      </c>
      <c r="H34" s="58">
        <f t="shared" si="8"/>
        <v>0</v>
      </c>
      <c r="I34" s="65">
        <f t="shared" si="2"/>
      </c>
    </row>
    <row r="35" spans="1:9" ht="18" customHeight="1">
      <c r="A35" s="2" t="s">
        <v>560</v>
      </c>
      <c r="B35" s="58">
        <f>SUM(C35:H35)</f>
        <v>0</v>
      </c>
      <c r="C35" s="8"/>
      <c r="D35" s="8"/>
      <c r="E35" s="8"/>
      <c r="F35" s="8"/>
      <c r="G35" s="8"/>
      <c r="H35" s="8"/>
      <c r="I35" s="65">
        <f t="shared" si="2"/>
      </c>
    </row>
    <row r="36" spans="1:9" ht="18" customHeight="1">
      <c r="A36" s="2" t="s">
        <v>561</v>
      </c>
      <c r="B36" s="58">
        <f>SUM(C36:H36)</f>
        <v>0</v>
      </c>
      <c r="C36" s="8"/>
      <c r="D36" s="8"/>
      <c r="E36" s="8"/>
      <c r="F36" s="8"/>
      <c r="G36" s="8"/>
      <c r="H36" s="8"/>
      <c r="I36" s="65">
        <f t="shared" si="2"/>
      </c>
    </row>
    <row r="37" spans="1:9" ht="18" customHeight="1">
      <c r="A37" s="9" t="s">
        <v>448</v>
      </c>
      <c r="B37" s="58">
        <f>SUM('表八'!G37)</f>
        <v>0</v>
      </c>
      <c r="C37" s="58">
        <f aca="true" t="shared" si="9" ref="C37:H37">SUM(C38)</f>
        <v>0</v>
      </c>
      <c r="D37" s="58">
        <f t="shared" si="9"/>
        <v>0</v>
      </c>
      <c r="E37" s="58">
        <f t="shared" si="9"/>
        <v>0</v>
      </c>
      <c r="F37" s="58">
        <f t="shared" si="9"/>
        <v>0</v>
      </c>
      <c r="G37" s="58">
        <f t="shared" si="9"/>
        <v>0</v>
      </c>
      <c r="H37" s="58">
        <f t="shared" si="9"/>
        <v>0</v>
      </c>
      <c r="I37" s="65">
        <f t="shared" si="2"/>
      </c>
    </row>
    <row r="38" spans="1:9" ht="18" customHeight="1">
      <c r="A38" s="2" t="s">
        <v>449</v>
      </c>
      <c r="B38" s="58">
        <f>SUM('表八'!G38)</f>
        <v>0</v>
      </c>
      <c r="C38" s="8"/>
      <c r="D38" s="8"/>
      <c r="E38" s="8"/>
      <c r="F38" s="8"/>
      <c r="G38" s="8"/>
      <c r="H38" s="8"/>
      <c r="I38" s="65">
        <f t="shared" si="2"/>
      </c>
    </row>
    <row r="39" spans="1:9" ht="18" customHeight="1">
      <c r="A39" s="9" t="s">
        <v>450</v>
      </c>
      <c r="B39" s="58">
        <f>SUM('表八'!G39)</f>
        <v>858</v>
      </c>
      <c r="C39" s="58">
        <f aca="true" t="shared" si="10" ref="C39:H39">SUM(C40:C42)</f>
        <v>0</v>
      </c>
      <c r="D39" s="58">
        <f t="shared" si="10"/>
        <v>858</v>
      </c>
      <c r="E39" s="58">
        <f t="shared" si="10"/>
        <v>0</v>
      </c>
      <c r="F39" s="58">
        <f t="shared" si="10"/>
        <v>0</v>
      </c>
      <c r="G39" s="58">
        <f t="shared" si="10"/>
        <v>0</v>
      </c>
      <c r="H39" s="58">
        <f t="shared" si="10"/>
        <v>0</v>
      </c>
      <c r="I39" s="65">
        <f t="shared" si="2"/>
      </c>
    </row>
    <row r="40" spans="1:9" ht="18" customHeight="1">
      <c r="A40" s="2" t="s">
        <v>451</v>
      </c>
      <c r="B40" s="58">
        <f>SUM('表八'!G40)</f>
        <v>0</v>
      </c>
      <c r="C40" s="8"/>
      <c r="D40" s="8"/>
      <c r="E40" s="8"/>
      <c r="F40" s="8"/>
      <c r="G40" s="8"/>
      <c r="H40" s="8"/>
      <c r="I40" s="65">
        <f t="shared" si="2"/>
      </c>
    </row>
    <row r="41" spans="1:9" ht="18" customHeight="1">
      <c r="A41" s="2" t="s">
        <v>452</v>
      </c>
      <c r="B41" s="58">
        <f>SUM('表八'!G41)</f>
        <v>0</v>
      </c>
      <c r="C41" s="8"/>
      <c r="D41" s="8"/>
      <c r="E41" s="8"/>
      <c r="F41" s="8"/>
      <c r="G41" s="8"/>
      <c r="H41" s="8"/>
      <c r="I41" s="65">
        <f t="shared" si="2"/>
      </c>
    </row>
    <row r="42" spans="1:9" ht="18" customHeight="1">
      <c r="A42" s="2" t="s">
        <v>453</v>
      </c>
      <c r="B42" s="58">
        <f>SUM('表八'!G42)</f>
        <v>858</v>
      </c>
      <c r="C42" s="8"/>
      <c r="D42" s="8">
        <v>858</v>
      </c>
      <c r="E42" s="8"/>
      <c r="F42" s="8"/>
      <c r="G42" s="8"/>
      <c r="H42" s="8"/>
      <c r="I42" s="65">
        <f t="shared" si="2"/>
      </c>
    </row>
    <row r="43" spans="1:9" ht="18" customHeight="1">
      <c r="A43" s="9" t="s">
        <v>454</v>
      </c>
      <c r="B43" s="58">
        <f>SUM('表八'!G43)</f>
        <v>0</v>
      </c>
      <c r="C43" s="8"/>
      <c r="D43" s="8"/>
      <c r="E43" s="8"/>
      <c r="F43" s="8"/>
      <c r="G43" s="8"/>
      <c r="H43" s="8"/>
      <c r="I43" s="65">
        <f t="shared" si="2"/>
      </c>
    </row>
    <row r="44" spans="1:9" ht="18" customHeight="1">
      <c r="A44" s="9" t="s">
        <v>455</v>
      </c>
      <c r="B44" s="58">
        <f>SUM('表八'!G44)</f>
        <v>0</v>
      </c>
      <c r="C44" s="8"/>
      <c r="D44" s="8"/>
      <c r="E44" s="8"/>
      <c r="F44" s="8"/>
      <c r="G44" s="8"/>
      <c r="H44" s="8"/>
      <c r="I44" s="65">
        <f t="shared" si="2"/>
      </c>
    </row>
    <row r="45" spans="1:8" ht="18" customHeight="1">
      <c r="A45" s="9"/>
      <c r="B45" s="8"/>
      <c r="C45" s="8"/>
      <c r="D45" s="8"/>
      <c r="E45" s="8"/>
      <c r="F45" s="8"/>
      <c r="G45" s="8"/>
      <c r="H45" s="8"/>
    </row>
    <row r="46" spans="1:8" ht="18" customHeight="1">
      <c r="A46" s="9"/>
      <c r="B46" s="8"/>
      <c r="C46" s="8"/>
      <c r="D46" s="8"/>
      <c r="E46" s="8"/>
      <c r="F46" s="8"/>
      <c r="G46" s="8"/>
      <c r="H46" s="8"/>
    </row>
    <row r="47" spans="1:8" ht="18" customHeight="1">
      <c r="A47" s="9"/>
      <c r="B47" s="8"/>
      <c r="C47" s="8"/>
      <c r="D47" s="8"/>
      <c r="E47" s="8"/>
      <c r="F47" s="8"/>
      <c r="G47" s="8"/>
      <c r="H47" s="8"/>
    </row>
    <row r="48" spans="1:8" ht="18" customHeight="1">
      <c r="A48" s="9"/>
      <c r="B48" s="8"/>
      <c r="C48" s="8"/>
      <c r="D48" s="8"/>
      <c r="E48" s="8"/>
      <c r="F48" s="8"/>
      <c r="G48" s="8"/>
      <c r="H48" s="8"/>
    </row>
    <row r="49" spans="1:8" ht="18" customHeight="1">
      <c r="A49" s="9"/>
      <c r="B49" s="8"/>
      <c r="C49" s="8"/>
      <c r="D49" s="8"/>
      <c r="E49" s="8"/>
      <c r="F49" s="8"/>
      <c r="G49" s="8"/>
      <c r="H49" s="8"/>
    </row>
    <row r="50" spans="1:8" ht="18" customHeight="1">
      <c r="A50" s="9"/>
      <c r="B50" s="8"/>
      <c r="C50" s="8"/>
      <c r="D50" s="8"/>
      <c r="E50" s="8"/>
      <c r="F50" s="8"/>
      <c r="G50" s="8"/>
      <c r="H50" s="8"/>
    </row>
    <row r="51" spans="1:8" ht="18" customHeight="1">
      <c r="A51" s="9"/>
      <c r="B51" s="8"/>
      <c r="C51" s="8"/>
      <c r="D51" s="8"/>
      <c r="E51" s="8"/>
      <c r="F51" s="8"/>
      <c r="G51" s="8"/>
      <c r="H51" s="8"/>
    </row>
    <row r="52" spans="1:8" ht="18" customHeight="1">
      <c r="A52" s="9"/>
      <c r="B52" s="8"/>
      <c r="C52" s="8"/>
      <c r="D52" s="8"/>
      <c r="E52" s="8"/>
      <c r="F52" s="8"/>
      <c r="G52" s="8"/>
      <c r="H52" s="8"/>
    </row>
    <row r="53" spans="1:8" ht="18" customHeight="1">
      <c r="A53" s="9"/>
      <c r="B53" s="8"/>
      <c r="C53" s="8"/>
      <c r="D53" s="8"/>
      <c r="E53" s="8"/>
      <c r="F53" s="8"/>
      <c r="G53" s="8"/>
      <c r="H53" s="8"/>
    </row>
    <row r="54" spans="1:8" ht="18" customHeight="1">
      <c r="A54" s="9"/>
      <c r="B54" s="8"/>
      <c r="C54" s="8"/>
      <c r="D54" s="8"/>
      <c r="E54" s="8"/>
      <c r="F54" s="8"/>
      <c r="G54" s="8"/>
      <c r="H54" s="8"/>
    </row>
    <row r="55" spans="1:8" ht="18" customHeight="1">
      <c r="A55" s="9"/>
      <c r="B55" s="8"/>
      <c r="C55" s="8"/>
      <c r="D55" s="8"/>
      <c r="E55" s="8"/>
      <c r="F55" s="8"/>
      <c r="G55" s="8"/>
      <c r="H55" s="8"/>
    </row>
    <row r="56" spans="1:8" ht="18" customHeight="1">
      <c r="A56" s="9"/>
      <c r="B56" s="8"/>
      <c r="C56" s="8"/>
      <c r="D56" s="8"/>
      <c r="E56" s="8"/>
      <c r="F56" s="8"/>
      <c r="G56" s="8"/>
      <c r="H56" s="8"/>
    </row>
    <row r="57" spans="1:8" ht="18" customHeight="1">
      <c r="A57" s="9"/>
      <c r="B57" s="8"/>
      <c r="C57" s="8"/>
      <c r="D57" s="8"/>
      <c r="E57" s="8"/>
      <c r="F57" s="8"/>
      <c r="G57" s="8"/>
      <c r="H57" s="8"/>
    </row>
    <row r="58" spans="1:9" ht="18" customHeight="1">
      <c r="A58" s="10" t="s">
        <v>293</v>
      </c>
      <c r="B58" s="58">
        <f>SUM('表八'!G46)</f>
        <v>106328</v>
      </c>
      <c r="C58" s="58">
        <f aca="true" t="shared" si="11" ref="C58:H58">SUM(C6,C8,C11,C14,C20,C25,C32,C37,C39,C43:C44)</f>
        <v>103500</v>
      </c>
      <c r="D58" s="58">
        <f t="shared" si="11"/>
        <v>2205</v>
      </c>
      <c r="E58" s="58">
        <f t="shared" si="11"/>
        <v>623</v>
      </c>
      <c r="F58" s="58">
        <f t="shared" si="11"/>
        <v>0</v>
      </c>
      <c r="G58" s="58">
        <f t="shared" si="11"/>
        <v>0</v>
      </c>
      <c r="H58" s="58">
        <f t="shared" si="11"/>
        <v>0</v>
      </c>
      <c r="I58" s="65">
        <f>IF(B58=C58+D58+E58+F58+G58+H58,"","分项不等于合计数")</f>
      </c>
    </row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</sheetData>
  <sheetProtection/>
  <protectedRanges>
    <protectedRange sqref="C7:H7 C9:H10 C12:H13 C15:H19 C21:H24 C26:H31 C33:H33 C35:H36 C38:H38 C40:H44" name="区域1"/>
  </protectedRanges>
  <mergeCells count="9">
    <mergeCell ref="A2:H2"/>
    <mergeCell ref="A4:A5"/>
    <mergeCell ref="B4:B5"/>
    <mergeCell ref="C4:C5"/>
    <mergeCell ref="D4:D5"/>
    <mergeCell ref="E4:E5"/>
    <mergeCell ref="F4:F5"/>
    <mergeCell ref="H4:H5"/>
    <mergeCell ref="G4:G5"/>
  </mergeCells>
  <printOptions horizontalCentered="1"/>
  <pageMargins left="0.47" right="0.47" top="0.59" bottom="0.47" header="0.31" footer="0.31"/>
  <pageSetup horizontalDpi="600" verticalDpi="600" orientation="landscape" paperSize="9" scale="8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J219"/>
  <sheetViews>
    <sheetView zoomScalePageLayoutView="0" workbookViewId="0" topLeftCell="A1">
      <pane xSplit="1" ySplit="8" topLeftCell="B19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G178" sqref="G178"/>
    </sheetView>
  </sheetViews>
  <sheetFormatPr defaultColWidth="9.00390625" defaultRowHeight="14.25"/>
  <cols>
    <col min="1" max="1" width="12.50390625" style="63" customWidth="1"/>
    <col min="2" max="36" width="8.75390625" style="199" customWidth="1"/>
    <col min="37" max="16384" width="9.00390625" style="63" customWidth="1"/>
  </cols>
  <sheetData>
    <row r="1" ht="14.25">
      <c r="A1" s="62" t="s">
        <v>1739</v>
      </c>
    </row>
    <row r="2" spans="1:36" ht="26.25" customHeight="1">
      <c r="A2" s="252" t="s">
        <v>1483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  <c r="Q2" s="252"/>
      <c r="R2" s="252"/>
      <c r="S2" s="252"/>
      <c r="T2" s="252"/>
      <c r="U2" s="252"/>
      <c r="V2" s="252"/>
      <c r="W2" s="252"/>
      <c r="X2" s="252"/>
      <c r="Y2" s="252"/>
      <c r="Z2" s="252"/>
      <c r="AA2" s="252"/>
      <c r="AB2" s="252"/>
      <c r="AC2" s="252"/>
      <c r="AD2" s="252"/>
      <c r="AE2" s="252"/>
      <c r="AF2" s="252"/>
      <c r="AG2" s="252"/>
      <c r="AH2" s="252"/>
      <c r="AI2" s="252"/>
      <c r="AJ2" s="252"/>
    </row>
    <row r="3" spans="2:36" ht="13.5">
      <c r="B3" s="200"/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/>
      <c r="Q3" s="200"/>
      <c r="R3" s="200"/>
      <c r="S3" s="200"/>
      <c r="T3" s="200"/>
      <c r="U3" s="200"/>
      <c r="V3" s="200"/>
      <c r="W3" s="200"/>
      <c r="X3" s="200"/>
      <c r="Y3" s="200"/>
      <c r="Z3" s="200"/>
      <c r="AA3" s="200"/>
      <c r="AB3" s="200"/>
      <c r="AC3" s="200"/>
      <c r="AD3" s="200"/>
      <c r="AE3" s="200"/>
      <c r="AF3" s="200"/>
      <c r="AG3" s="200"/>
      <c r="AH3" s="200"/>
      <c r="AI3" s="200"/>
      <c r="AJ3" s="201"/>
    </row>
    <row r="4" spans="1:36" s="75" customFormat="1" ht="19.5" customHeight="1">
      <c r="A4" s="253" t="s">
        <v>1472</v>
      </c>
      <c r="B4" s="254" t="s">
        <v>1473</v>
      </c>
      <c r="C4" s="254" t="s">
        <v>1474</v>
      </c>
      <c r="D4" s="254" t="s">
        <v>1475</v>
      </c>
      <c r="E4" s="254"/>
      <c r="F4" s="254"/>
      <c r="G4" s="254"/>
      <c r="H4" s="254"/>
      <c r="I4" s="254"/>
      <c r="J4" s="254"/>
      <c r="K4" s="255" t="s">
        <v>1476</v>
      </c>
      <c r="L4" s="256"/>
      <c r="M4" s="256"/>
      <c r="N4" s="256"/>
      <c r="O4" s="256"/>
      <c r="P4" s="256"/>
      <c r="Q4" s="256"/>
      <c r="R4" s="256"/>
      <c r="S4" s="256"/>
      <c r="T4" s="256"/>
      <c r="U4" s="256"/>
      <c r="V4" s="256"/>
      <c r="W4" s="256"/>
      <c r="X4" s="256"/>
      <c r="Y4" s="256"/>
      <c r="Z4" s="256"/>
      <c r="AA4" s="256"/>
      <c r="AB4" s="256"/>
      <c r="AC4" s="256"/>
      <c r="AD4" s="256"/>
      <c r="AE4" s="257"/>
      <c r="AF4" s="258" t="s">
        <v>1477</v>
      </c>
      <c r="AG4" s="260" t="s">
        <v>1478</v>
      </c>
      <c r="AH4" s="261"/>
      <c r="AI4" s="261"/>
      <c r="AJ4" s="254" t="s">
        <v>1479</v>
      </c>
    </row>
    <row r="5" spans="1:36" s="60" customFormat="1" ht="38.25" customHeight="1">
      <c r="A5" s="253"/>
      <c r="B5" s="254"/>
      <c r="C5" s="254"/>
      <c r="D5" s="203" t="s">
        <v>1480</v>
      </c>
      <c r="E5" s="204" t="s">
        <v>1762</v>
      </c>
      <c r="F5" s="204" t="s">
        <v>1763</v>
      </c>
      <c r="G5" s="204" t="s">
        <v>1764</v>
      </c>
      <c r="H5" s="204" t="s">
        <v>1765</v>
      </c>
      <c r="I5" s="204" t="s">
        <v>1766</v>
      </c>
      <c r="J5" s="204" t="s">
        <v>1767</v>
      </c>
      <c r="K5" s="203" t="s">
        <v>1480</v>
      </c>
      <c r="L5" s="204" t="s">
        <v>1768</v>
      </c>
      <c r="M5" s="204" t="s">
        <v>1769</v>
      </c>
      <c r="N5" s="204" t="s">
        <v>1770</v>
      </c>
      <c r="O5" s="204" t="s">
        <v>1771</v>
      </c>
      <c r="P5" s="204" t="s">
        <v>1772</v>
      </c>
      <c r="Q5" s="204" t="s">
        <v>1773</v>
      </c>
      <c r="R5" s="204" t="s">
        <v>1774</v>
      </c>
      <c r="S5" s="204" t="s">
        <v>1775</v>
      </c>
      <c r="T5" s="204" t="s">
        <v>1776</v>
      </c>
      <c r="U5" s="204" t="s">
        <v>1777</v>
      </c>
      <c r="V5" s="204" t="s">
        <v>1778</v>
      </c>
      <c r="W5" s="204" t="s">
        <v>1779</v>
      </c>
      <c r="X5" s="204" t="s">
        <v>1780</v>
      </c>
      <c r="Y5" s="204" t="s">
        <v>1781</v>
      </c>
      <c r="Z5" s="204" t="s">
        <v>1782</v>
      </c>
      <c r="AA5" s="204" t="s">
        <v>1783</v>
      </c>
      <c r="AB5" s="204" t="s">
        <v>1784</v>
      </c>
      <c r="AC5" s="204" t="s">
        <v>1785</v>
      </c>
      <c r="AD5" s="204" t="s">
        <v>1786</v>
      </c>
      <c r="AE5" s="204" t="s">
        <v>1787</v>
      </c>
      <c r="AF5" s="259"/>
      <c r="AG5" s="203" t="s">
        <v>1480</v>
      </c>
      <c r="AH5" s="204" t="s">
        <v>1481</v>
      </c>
      <c r="AI5" s="204" t="s">
        <v>1482</v>
      </c>
      <c r="AJ5" s="254"/>
    </row>
    <row r="6" spans="1:36" ht="19.5" customHeight="1">
      <c r="A6" s="105" t="s">
        <v>1735</v>
      </c>
      <c r="B6" s="205">
        <f>C6+D6+K6+AF6-AG6-AJ6</f>
        <v>283772</v>
      </c>
      <c r="C6" s="205">
        <f>'表一'!C33</f>
        <v>97500</v>
      </c>
      <c r="D6" s="205">
        <f>SUM(E6:J6)</f>
        <v>12907</v>
      </c>
      <c r="E6" s="205">
        <f>'表三'!C10</f>
        <v>263</v>
      </c>
      <c r="F6" s="205">
        <f>'表三'!C11</f>
        <v>1593</v>
      </c>
      <c r="G6" s="205">
        <f>'表三'!C12</f>
        <v>3425</v>
      </c>
      <c r="H6" s="205">
        <f>'表三'!C13</f>
        <v>60</v>
      </c>
      <c r="I6" s="205">
        <f>'表三'!C14</f>
        <v>7566</v>
      </c>
      <c r="J6" s="205">
        <f>'表三'!C15</f>
        <v>0</v>
      </c>
      <c r="K6" s="205">
        <f>SUM(L6:AE6)</f>
        <v>185209</v>
      </c>
      <c r="L6" s="205">
        <f>'表三'!C17</f>
        <v>0</v>
      </c>
      <c r="M6" s="205">
        <f>'表三'!C18</f>
        <v>109842</v>
      </c>
      <c r="N6" s="205">
        <f>'表三'!C19</f>
        <v>0</v>
      </c>
      <c r="O6" s="205">
        <f>'表三'!C20</f>
        <v>5060</v>
      </c>
      <c r="P6" s="205">
        <f>'表三'!C21</f>
        <v>0</v>
      </c>
      <c r="Q6" s="205">
        <f>'表三'!C22</f>
        <v>0</v>
      </c>
      <c r="R6" s="205">
        <f>'表三'!C23</f>
        <v>0</v>
      </c>
      <c r="S6" s="205">
        <f>'表三'!C24</f>
        <v>2268</v>
      </c>
      <c r="T6" s="205">
        <f>'表三'!C25</f>
        <v>13557</v>
      </c>
      <c r="U6" s="205">
        <f>'表三'!C26</f>
        <v>13709</v>
      </c>
      <c r="V6" s="205">
        <f>'表三'!C27</f>
        <v>27345</v>
      </c>
      <c r="W6" s="205">
        <f>'表三'!C28</f>
        <v>2722</v>
      </c>
      <c r="X6" s="205">
        <f>'表三'!C29</f>
        <v>3793</v>
      </c>
      <c r="Y6" s="205">
        <f>'表三'!C30</f>
        <v>0</v>
      </c>
      <c r="Z6" s="205">
        <f>'表三'!C31</f>
        <v>341</v>
      </c>
      <c r="AA6" s="205">
        <f>'表三'!C32</f>
        <v>0</v>
      </c>
      <c r="AB6" s="205">
        <f>'表三'!C33</f>
        <v>400</v>
      </c>
      <c r="AC6" s="205">
        <f>'表三'!C34</f>
        <v>0</v>
      </c>
      <c r="AD6" s="205">
        <f>'表三'!C35</f>
        <v>6172</v>
      </c>
      <c r="AE6" s="205">
        <f>'表三'!C36</f>
        <v>0</v>
      </c>
      <c r="AF6" s="205">
        <f>'表三'!C61</f>
        <v>1156</v>
      </c>
      <c r="AG6" s="205">
        <f>'表三'!F8</f>
        <v>13000</v>
      </c>
      <c r="AH6" s="205">
        <f>'表三'!F9</f>
        <v>428</v>
      </c>
      <c r="AI6" s="205">
        <f>'表三'!F10</f>
        <v>12572</v>
      </c>
      <c r="AJ6" s="205">
        <f>'表三'!F60</f>
        <v>0</v>
      </c>
    </row>
    <row r="7" spans="1:36" ht="19.5" customHeight="1">
      <c r="A7" s="105" t="s">
        <v>1736</v>
      </c>
      <c r="B7" s="205">
        <f>C7+D7+K7+AF7-AG7-AJ7</f>
        <v>0</v>
      </c>
      <c r="C7" s="205">
        <f>SUM('表六 (1)'!B8)</f>
        <v>0</v>
      </c>
      <c r="D7" s="205">
        <f>SUM(E7:J7)</f>
        <v>0</v>
      </c>
      <c r="E7" s="206"/>
      <c r="F7" s="206"/>
      <c r="G7" s="206"/>
      <c r="H7" s="206"/>
      <c r="I7" s="206"/>
      <c r="J7" s="206"/>
      <c r="K7" s="205">
        <f>SUM(L7:AE7)</f>
        <v>0</v>
      </c>
      <c r="L7" s="206"/>
      <c r="M7" s="206"/>
      <c r="N7" s="206"/>
      <c r="O7" s="206"/>
      <c r="P7" s="206"/>
      <c r="Q7" s="206"/>
      <c r="R7" s="206"/>
      <c r="S7" s="206"/>
      <c r="T7" s="206"/>
      <c r="U7" s="206"/>
      <c r="V7" s="206"/>
      <c r="W7" s="206"/>
      <c r="X7" s="206"/>
      <c r="Y7" s="206"/>
      <c r="Z7" s="206"/>
      <c r="AA7" s="206"/>
      <c r="AB7" s="206"/>
      <c r="AC7" s="206"/>
      <c r="AD7" s="206"/>
      <c r="AE7" s="206"/>
      <c r="AF7" s="206"/>
      <c r="AG7" s="205">
        <f>SUM(AH7:AI7)</f>
        <v>0</v>
      </c>
      <c r="AH7" s="206"/>
      <c r="AI7" s="206"/>
      <c r="AJ7" s="207"/>
    </row>
    <row r="8" spans="1:36" ht="19.5" customHeight="1">
      <c r="A8" s="106" t="s">
        <v>1737</v>
      </c>
      <c r="B8" s="205">
        <f>SUM(B9,B23,B34,B52,B64,B75,B83,B97,B110,B119,B128,B136,B145,B160,B171,B183,B195,B207:B217)</f>
        <v>283772</v>
      </c>
      <c r="C8" s="205">
        <f>SUM('表六 (1)'!B9)</f>
        <v>97500</v>
      </c>
      <c r="D8" s="205">
        <f aca="true" t="shared" si="0" ref="D8:AJ8">SUM(D9,D23,D34,D52,D64,D75,D83,D97,D110,D119,D128,D136,D145,D160,D171,D183,D195,D207:D217)</f>
        <v>12907</v>
      </c>
      <c r="E8" s="205">
        <f t="shared" si="0"/>
        <v>263</v>
      </c>
      <c r="F8" s="205">
        <f t="shared" si="0"/>
        <v>1593</v>
      </c>
      <c r="G8" s="205">
        <f t="shared" si="0"/>
        <v>3425</v>
      </c>
      <c r="H8" s="205">
        <f t="shared" si="0"/>
        <v>60</v>
      </c>
      <c r="I8" s="205">
        <f t="shared" si="0"/>
        <v>7566</v>
      </c>
      <c r="J8" s="205">
        <f t="shared" si="0"/>
        <v>0</v>
      </c>
      <c r="K8" s="205">
        <f t="shared" si="0"/>
        <v>185209</v>
      </c>
      <c r="L8" s="205">
        <f t="shared" si="0"/>
        <v>0</v>
      </c>
      <c r="M8" s="205">
        <f t="shared" si="0"/>
        <v>109842</v>
      </c>
      <c r="N8" s="205">
        <f t="shared" si="0"/>
        <v>0</v>
      </c>
      <c r="O8" s="205">
        <f t="shared" si="0"/>
        <v>5060</v>
      </c>
      <c r="P8" s="205">
        <f t="shared" si="0"/>
        <v>0</v>
      </c>
      <c r="Q8" s="205">
        <f t="shared" si="0"/>
        <v>0</v>
      </c>
      <c r="R8" s="205">
        <f t="shared" si="0"/>
        <v>0</v>
      </c>
      <c r="S8" s="205">
        <f t="shared" si="0"/>
        <v>2268</v>
      </c>
      <c r="T8" s="205">
        <f t="shared" si="0"/>
        <v>13557</v>
      </c>
      <c r="U8" s="205">
        <f t="shared" si="0"/>
        <v>13709</v>
      </c>
      <c r="V8" s="205">
        <f t="shared" si="0"/>
        <v>27345</v>
      </c>
      <c r="W8" s="205">
        <f t="shared" si="0"/>
        <v>2722</v>
      </c>
      <c r="X8" s="205">
        <f t="shared" si="0"/>
        <v>3793</v>
      </c>
      <c r="Y8" s="205">
        <f t="shared" si="0"/>
        <v>0</v>
      </c>
      <c r="Z8" s="205">
        <f t="shared" si="0"/>
        <v>341</v>
      </c>
      <c r="AA8" s="205">
        <f t="shared" si="0"/>
        <v>0</v>
      </c>
      <c r="AB8" s="205">
        <f t="shared" si="0"/>
        <v>400</v>
      </c>
      <c r="AC8" s="205">
        <f t="shared" si="0"/>
        <v>0</v>
      </c>
      <c r="AD8" s="205">
        <f t="shared" si="0"/>
        <v>6172</v>
      </c>
      <c r="AE8" s="205">
        <f t="shared" si="0"/>
        <v>0</v>
      </c>
      <c r="AF8" s="205">
        <f t="shared" si="0"/>
        <v>1156</v>
      </c>
      <c r="AG8" s="205">
        <f t="shared" si="0"/>
        <v>13000</v>
      </c>
      <c r="AH8" s="205">
        <f t="shared" si="0"/>
        <v>428</v>
      </c>
      <c r="AI8" s="205">
        <f t="shared" si="0"/>
        <v>12572</v>
      </c>
      <c r="AJ8" s="205">
        <f t="shared" si="0"/>
        <v>0</v>
      </c>
    </row>
    <row r="9" spans="1:36" s="72" customFormat="1" ht="15.75" customHeight="1">
      <c r="A9" s="98" t="s">
        <v>1525</v>
      </c>
      <c r="B9" s="205">
        <f aca="true" t="shared" si="1" ref="B9:B72">C9+D9+K9+AF9-AG9-AJ9</f>
        <v>0</v>
      </c>
      <c r="C9" s="205">
        <f>SUM('表六 (1)'!B10)</f>
        <v>0</v>
      </c>
      <c r="D9" s="205">
        <f aca="true" t="shared" si="2" ref="D9:D72">SUM(E9:J9)</f>
        <v>0</v>
      </c>
      <c r="E9" s="208">
        <f aca="true" t="shared" si="3" ref="E9:AC9">SUM(E10:E11)</f>
        <v>0</v>
      </c>
      <c r="F9" s="208">
        <f t="shared" si="3"/>
        <v>0</v>
      </c>
      <c r="G9" s="208">
        <f t="shared" si="3"/>
        <v>0</v>
      </c>
      <c r="H9" s="208">
        <f t="shared" si="3"/>
        <v>0</v>
      </c>
      <c r="I9" s="208">
        <f t="shared" si="3"/>
        <v>0</v>
      </c>
      <c r="J9" s="208">
        <f t="shared" si="3"/>
        <v>0</v>
      </c>
      <c r="K9" s="205">
        <f aca="true" t="shared" si="4" ref="K9:K53">SUM(L9:AE9)</f>
        <v>0</v>
      </c>
      <c r="L9" s="208">
        <f t="shared" si="3"/>
        <v>0</v>
      </c>
      <c r="M9" s="208">
        <f t="shared" si="3"/>
        <v>0</v>
      </c>
      <c r="N9" s="208">
        <f t="shared" si="3"/>
        <v>0</v>
      </c>
      <c r="O9" s="208">
        <f t="shared" si="3"/>
        <v>0</v>
      </c>
      <c r="P9" s="208">
        <f t="shared" si="3"/>
        <v>0</v>
      </c>
      <c r="Q9" s="208">
        <f t="shared" si="3"/>
        <v>0</v>
      </c>
      <c r="R9" s="208">
        <f t="shared" si="3"/>
        <v>0</v>
      </c>
      <c r="S9" s="208">
        <f t="shared" si="3"/>
        <v>0</v>
      </c>
      <c r="T9" s="208">
        <f t="shared" si="3"/>
        <v>0</v>
      </c>
      <c r="U9" s="208">
        <f t="shared" si="3"/>
        <v>0</v>
      </c>
      <c r="V9" s="208">
        <f t="shared" si="3"/>
        <v>0</v>
      </c>
      <c r="W9" s="208">
        <f t="shared" si="3"/>
        <v>0</v>
      </c>
      <c r="X9" s="208">
        <f t="shared" si="3"/>
        <v>0</v>
      </c>
      <c r="Y9" s="208">
        <f t="shared" si="3"/>
        <v>0</v>
      </c>
      <c r="Z9" s="208">
        <f t="shared" si="3"/>
        <v>0</v>
      </c>
      <c r="AA9" s="208">
        <f t="shared" si="3"/>
        <v>0</v>
      </c>
      <c r="AB9" s="208">
        <f t="shared" si="3"/>
        <v>0</v>
      </c>
      <c r="AC9" s="208">
        <f t="shared" si="3"/>
        <v>0</v>
      </c>
      <c r="AD9" s="208">
        <f aca="true" t="shared" si="5" ref="AD9:AJ9">SUM(AD10:AD11)</f>
        <v>0</v>
      </c>
      <c r="AE9" s="208">
        <f t="shared" si="5"/>
        <v>0</v>
      </c>
      <c r="AF9" s="208">
        <f t="shared" si="5"/>
        <v>0</v>
      </c>
      <c r="AG9" s="205">
        <f aca="true" t="shared" si="6" ref="AG9:AG53">SUM(AH9:AI9)</f>
        <v>0</v>
      </c>
      <c r="AH9" s="208">
        <f t="shared" si="5"/>
        <v>0</v>
      </c>
      <c r="AI9" s="208">
        <f t="shared" si="5"/>
        <v>0</v>
      </c>
      <c r="AJ9" s="208">
        <f t="shared" si="5"/>
        <v>0</v>
      </c>
    </row>
    <row r="10" spans="1:36" s="72" customFormat="1" ht="15.75" customHeight="1">
      <c r="A10" s="98" t="s">
        <v>1526</v>
      </c>
      <c r="B10" s="205">
        <f t="shared" si="1"/>
        <v>0</v>
      </c>
      <c r="C10" s="205">
        <f>SUM('表六 (1)'!B11)</f>
        <v>0</v>
      </c>
      <c r="D10" s="205">
        <f t="shared" si="2"/>
        <v>0</v>
      </c>
      <c r="E10" s="209"/>
      <c r="F10" s="209"/>
      <c r="G10" s="209"/>
      <c r="H10" s="209"/>
      <c r="I10" s="209"/>
      <c r="J10" s="209"/>
      <c r="K10" s="205">
        <f t="shared" si="4"/>
        <v>0</v>
      </c>
      <c r="L10" s="209"/>
      <c r="M10" s="209"/>
      <c r="N10" s="209"/>
      <c r="O10" s="209"/>
      <c r="P10" s="209"/>
      <c r="Q10" s="209"/>
      <c r="R10" s="209"/>
      <c r="S10" s="209"/>
      <c r="T10" s="209"/>
      <c r="U10" s="209"/>
      <c r="V10" s="209"/>
      <c r="W10" s="209"/>
      <c r="X10" s="209"/>
      <c r="Y10" s="209"/>
      <c r="Z10" s="209"/>
      <c r="AA10" s="209"/>
      <c r="AB10" s="209"/>
      <c r="AC10" s="209"/>
      <c r="AD10" s="209"/>
      <c r="AE10" s="209"/>
      <c r="AF10" s="209"/>
      <c r="AG10" s="205">
        <f t="shared" si="6"/>
        <v>0</v>
      </c>
      <c r="AH10" s="209"/>
      <c r="AI10" s="209"/>
      <c r="AJ10" s="209"/>
    </row>
    <row r="11" spans="1:36" s="72" customFormat="1" ht="15.75" customHeight="1">
      <c r="A11" s="99" t="s">
        <v>1527</v>
      </c>
      <c r="B11" s="205">
        <f t="shared" si="1"/>
        <v>0</v>
      </c>
      <c r="C11" s="205">
        <f>SUM('表六 (1)'!B12)</f>
        <v>0</v>
      </c>
      <c r="D11" s="205">
        <f t="shared" si="2"/>
        <v>0</v>
      </c>
      <c r="E11" s="208">
        <f aca="true" t="shared" si="7" ref="E11:AC11">SUM(E12:E22)</f>
        <v>0</v>
      </c>
      <c r="F11" s="208">
        <f t="shared" si="7"/>
        <v>0</v>
      </c>
      <c r="G11" s="208">
        <f t="shared" si="7"/>
        <v>0</v>
      </c>
      <c r="H11" s="208">
        <f t="shared" si="7"/>
        <v>0</v>
      </c>
      <c r="I11" s="208">
        <f t="shared" si="7"/>
        <v>0</v>
      </c>
      <c r="J11" s="208">
        <f t="shared" si="7"/>
        <v>0</v>
      </c>
      <c r="K11" s="205">
        <f t="shared" si="4"/>
        <v>0</v>
      </c>
      <c r="L11" s="208">
        <f t="shared" si="7"/>
        <v>0</v>
      </c>
      <c r="M11" s="208">
        <f t="shared" si="7"/>
        <v>0</v>
      </c>
      <c r="N11" s="208">
        <f t="shared" si="7"/>
        <v>0</v>
      </c>
      <c r="O11" s="208">
        <f t="shared" si="7"/>
        <v>0</v>
      </c>
      <c r="P11" s="208">
        <f t="shared" si="7"/>
        <v>0</v>
      </c>
      <c r="Q11" s="208">
        <f t="shared" si="7"/>
        <v>0</v>
      </c>
      <c r="R11" s="208">
        <f t="shared" si="7"/>
        <v>0</v>
      </c>
      <c r="S11" s="208">
        <f t="shared" si="7"/>
        <v>0</v>
      </c>
      <c r="T11" s="208">
        <f t="shared" si="7"/>
        <v>0</v>
      </c>
      <c r="U11" s="208">
        <f t="shared" si="7"/>
        <v>0</v>
      </c>
      <c r="V11" s="208">
        <f t="shared" si="7"/>
        <v>0</v>
      </c>
      <c r="W11" s="208">
        <f t="shared" si="7"/>
        <v>0</v>
      </c>
      <c r="X11" s="208">
        <f t="shared" si="7"/>
        <v>0</v>
      </c>
      <c r="Y11" s="208">
        <f t="shared" si="7"/>
        <v>0</v>
      </c>
      <c r="Z11" s="208">
        <f t="shared" si="7"/>
        <v>0</v>
      </c>
      <c r="AA11" s="208">
        <f t="shared" si="7"/>
        <v>0</v>
      </c>
      <c r="AB11" s="208">
        <f t="shared" si="7"/>
        <v>0</v>
      </c>
      <c r="AC11" s="208">
        <f t="shared" si="7"/>
        <v>0</v>
      </c>
      <c r="AD11" s="208">
        <f aca="true" t="shared" si="8" ref="AD11:AJ11">SUM(AD12:AD22)</f>
        <v>0</v>
      </c>
      <c r="AE11" s="208">
        <f t="shared" si="8"/>
        <v>0</v>
      </c>
      <c r="AF11" s="208">
        <f t="shared" si="8"/>
        <v>0</v>
      </c>
      <c r="AG11" s="205">
        <f t="shared" si="6"/>
        <v>0</v>
      </c>
      <c r="AH11" s="208">
        <f t="shared" si="8"/>
        <v>0</v>
      </c>
      <c r="AI11" s="208">
        <f t="shared" si="8"/>
        <v>0</v>
      </c>
      <c r="AJ11" s="208">
        <f t="shared" si="8"/>
        <v>0</v>
      </c>
    </row>
    <row r="12" spans="1:36" s="72" customFormat="1" ht="15.75" customHeight="1">
      <c r="A12" s="98" t="s">
        <v>1528</v>
      </c>
      <c r="B12" s="205">
        <f t="shared" si="1"/>
        <v>0</v>
      </c>
      <c r="C12" s="205">
        <f>SUM('表六 (1)'!B13)</f>
        <v>0</v>
      </c>
      <c r="D12" s="205">
        <f t="shared" si="2"/>
        <v>0</v>
      </c>
      <c r="E12" s="210"/>
      <c r="F12" s="210"/>
      <c r="G12" s="210"/>
      <c r="H12" s="210"/>
      <c r="I12" s="210"/>
      <c r="J12" s="210"/>
      <c r="K12" s="205">
        <f t="shared" si="4"/>
        <v>0</v>
      </c>
      <c r="L12" s="210"/>
      <c r="M12" s="210"/>
      <c r="N12" s="210"/>
      <c r="O12" s="210"/>
      <c r="P12" s="210"/>
      <c r="Q12" s="210"/>
      <c r="R12" s="210"/>
      <c r="S12" s="210"/>
      <c r="T12" s="210"/>
      <c r="U12" s="210"/>
      <c r="V12" s="210"/>
      <c r="W12" s="210"/>
      <c r="X12" s="210"/>
      <c r="Y12" s="210"/>
      <c r="Z12" s="210"/>
      <c r="AA12" s="210"/>
      <c r="AB12" s="210"/>
      <c r="AC12" s="210"/>
      <c r="AD12" s="210"/>
      <c r="AE12" s="210"/>
      <c r="AF12" s="210"/>
      <c r="AG12" s="205">
        <f t="shared" si="6"/>
        <v>0</v>
      </c>
      <c r="AH12" s="210"/>
      <c r="AI12" s="210"/>
      <c r="AJ12" s="210"/>
    </row>
    <row r="13" spans="1:36" s="72" customFormat="1" ht="15.75" customHeight="1">
      <c r="A13" s="98" t="s">
        <v>1529</v>
      </c>
      <c r="B13" s="205">
        <f t="shared" si="1"/>
        <v>0</v>
      </c>
      <c r="C13" s="205">
        <f>SUM('表六 (1)'!B14)</f>
        <v>0</v>
      </c>
      <c r="D13" s="205">
        <f t="shared" si="2"/>
        <v>0</v>
      </c>
      <c r="E13" s="210"/>
      <c r="F13" s="210"/>
      <c r="G13" s="210"/>
      <c r="H13" s="210"/>
      <c r="I13" s="210"/>
      <c r="J13" s="210"/>
      <c r="K13" s="205">
        <f t="shared" si="4"/>
        <v>0</v>
      </c>
      <c r="L13" s="210"/>
      <c r="M13" s="210"/>
      <c r="N13" s="210"/>
      <c r="O13" s="210"/>
      <c r="P13" s="210"/>
      <c r="Q13" s="210"/>
      <c r="R13" s="210"/>
      <c r="S13" s="210"/>
      <c r="T13" s="210"/>
      <c r="U13" s="210"/>
      <c r="V13" s="210"/>
      <c r="W13" s="210"/>
      <c r="X13" s="210"/>
      <c r="Y13" s="210"/>
      <c r="Z13" s="210"/>
      <c r="AA13" s="210"/>
      <c r="AB13" s="210"/>
      <c r="AC13" s="210"/>
      <c r="AD13" s="210"/>
      <c r="AE13" s="210"/>
      <c r="AF13" s="210"/>
      <c r="AG13" s="205">
        <f t="shared" si="6"/>
        <v>0</v>
      </c>
      <c r="AH13" s="210"/>
      <c r="AI13" s="210"/>
      <c r="AJ13" s="210"/>
    </row>
    <row r="14" spans="1:36" s="72" customFormat="1" ht="15.75" customHeight="1">
      <c r="A14" s="98" t="s">
        <v>1530</v>
      </c>
      <c r="B14" s="205">
        <f t="shared" si="1"/>
        <v>0</v>
      </c>
      <c r="C14" s="205">
        <f>SUM('表六 (1)'!B15)</f>
        <v>0</v>
      </c>
      <c r="D14" s="205">
        <f t="shared" si="2"/>
        <v>0</v>
      </c>
      <c r="E14" s="210"/>
      <c r="F14" s="210"/>
      <c r="G14" s="210"/>
      <c r="H14" s="210"/>
      <c r="I14" s="210"/>
      <c r="J14" s="210"/>
      <c r="K14" s="205">
        <f t="shared" si="4"/>
        <v>0</v>
      </c>
      <c r="L14" s="210"/>
      <c r="M14" s="210"/>
      <c r="N14" s="210"/>
      <c r="O14" s="210"/>
      <c r="P14" s="210"/>
      <c r="Q14" s="210"/>
      <c r="R14" s="210"/>
      <c r="S14" s="210"/>
      <c r="T14" s="210"/>
      <c r="U14" s="210"/>
      <c r="V14" s="210"/>
      <c r="W14" s="210"/>
      <c r="X14" s="210"/>
      <c r="Y14" s="210"/>
      <c r="Z14" s="210"/>
      <c r="AA14" s="210"/>
      <c r="AB14" s="210"/>
      <c r="AC14" s="210"/>
      <c r="AD14" s="210"/>
      <c r="AE14" s="210"/>
      <c r="AF14" s="210"/>
      <c r="AG14" s="205">
        <f t="shared" si="6"/>
        <v>0</v>
      </c>
      <c r="AH14" s="210"/>
      <c r="AI14" s="210"/>
      <c r="AJ14" s="210"/>
    </row>
    <row r="15" spans="1:36" s="72" customFormat="1" ht="15.75" customHeight="1">
      <c r="A15" s="98" t="s">
        <v>1531</v>
      </c>
      <c r="B15" s="205">
        <f t="shared" si="1"/>
        <v>0</v>
      </c>
      <c r="C15" s="205">
        <f>SUM('表六 (1)'!B16)</f>
        <v>0</v>
      </c>
      <c r="D15" s="205">
        <f t="shared" si="2"/>
        <v>0</v>
      </c>
      <c r="E15" s="210"/>
      <c r="F15" s="210"/>
      <c r="G15" s="210"/>
      <c r="H15" s="210"/>
      <c r="I15" s="210"/>
      <c r="J15" s="210"/>
      <c r="K15" s="205">
        <f t="shared" si="4"/>
        <v>0</v>
      </c>
      <c r="L15" s="210"/>
      <c r="M15" s="210"/>
      <c r="N15" s="210"/>
      <c r="O15" s="210"/>
      <c r="P15" s="210"/>
      <c r="Q15" s="210"/>
      <c r="R15" s="210"/>
      <c r="S15" s="210"/>
      <c r="T15" s="210"/>
      <c r="U15" s="210"/>
      <c r="V15" s="210"/>
      <c r="W15" s="210"/>
      <c r="X15" s="210"/>
      <c r="Y15" s="210"/>
      <c r="Z15" s="210"/>
      <c r="AA15" s="210"/>
      <c r="AB15" s="210"/>
      <c r="AC15" s="210"/>
      <c r="AD15" s="210"/>
      <c r="AE15" s="210"/>
      <c r="AF15" s="210"/>
      <c r="AG15" s="205">
        <f t="shared" si="6"/>
        <v>0</v>
      </c>
      <c r="AH15" s="210"/>
      <c r="AI15" s="210"/>
      <c r="AJ15" s="210"/>
    </row>
    <row r="16" spans="1:36" s="72" customFormat="1" ht="15.75" customHeight="1">
      <c r="A16" s="98" t="s">
        <v>1532</v>
      </c>
      <c r="B16" s="205">
        <f t="shared" si="1"/>
        <v>0</v>
      </c>
      <c r="C16" s="205">
        <f>SUM('表六 (1)'!B17)</f>
        <v>0</v>
      </c>
      <c r="D16" s="205">
        <f t="shared" si="2"/>
        <v>0</v>
      </c>
      <c r="E16" s="210"/>
      <c r="F16" s="210"/>
      <c r="G16" s="210"/>
      <c r="H16" s="210"/>
      <c r="I16" s="210"/>
      <c r="J16" s="210"/>
      <c r="K16" s="205">
        <f t="shared" si="4"/>
        <v>0</v>
      </c>
      <c r="L16" s="210"/>
      <c r="M16" s="210"/>
      <c r="N16" s="210"/>
      <c r="O16" s="210"/>
      <c r="P16" s="210"/>
      <c r="Q16" s="210"/>
      <c r="R16" s="210"/>
      <c r="S16" s="210"/>
      <c r="T16" s="210"/>
      <c r="U16" s="210"/>
      <c r="V16" s="210"/>
      <c r="W16" s="210"/>
      <c r="X16" s="210"/>
      <c r="Y16" s="210"/>
      <c r="Z16" s="210"/>
      <c r="AA16" s="210"/>
      <c r="AB16" s="210"/>
      <c r="AC16" s="210"/>
      <c r="AD16" s="210"/>
      <c r="AE16" s="210"/>
      <c r="AF16" s="210"/>
      <c r="AG16" s="205">
        <f t="shared" si="6"/>
        <v>0</v>
      </c>
      <c r="AH16" s="210"/>
      <c r="AI16" s="210"/>
      <c r="AJ16" s="210"/>
    </row>
    <row r="17" spans="1:36" s="72" customFormat="1" ht="15.75" customHeight="1">
      <c r="A17" s="98" t="s">
        <v>1533</v>
      </c>
      <c r="B17" s="205">
        <f t="shared" si="1"/>
        <v>0</v>
      </c>
      <c r="C17" s="205">
        <f>SUM('表六 (1)'!B18)</f>
        <v>0</v>
      </c>
      <c r="D17" s="205">
        <f t="shared" si="2"/>
        <v>0</v>
      </c>
      <c r="E17" s="210"/>
      <c r="F17" s="210"/>
      <c r="G17" s="210"/>
      <c r="H17" s="210"/>
      <c r="I17" s="210"/>
      <c r="J17" s="210"/>
      <c r="K17" s="205">
        <f t="shared" si="4"/>
        <v>0</v>
      </c>
      <c r="L17" s="210"/>
      <c r="M17" s="210"/>
      <c r="N17" s="210"/>
      <c r="O17" s="210"/>
      <c r="P17" s="210"/>
      <c r="Q17" s="210"/>
      <c r="R17" s="210"/>
      <c r="S17" s="210"/>
      <c r="T17" s="210"/>
      <c r="U17" s="210"/>
      <c r="V17" s="210"/>
      <c r="W17" s="210"/>
      <c r="X17" s="210"/>
      <c r="Y17" s="210"/>
      <c r="Z17" s="210"/>
      <c r="AA17" s="210"/>
      <c r="AB17" s="210"/>
      <c r="AC17" s="210"/>
      <c r="AD17" s="210"/>
      <c r="AE17" s="210"/>
      <c r="AF17" s="210"/>
      <c r="AG17" s="205">
        <f t="shared" si="6"/>
        <v>0</v>
      </c>
      <c r="AH17" s="210"/>
      <c r="AI17" s="210"/>
      <c r="AJ17" s="210"/>
    </row>
    <row r="18" spans="1:36" s="72" customFormat="1" ht="15.75" customHeight="1">
      <c r="A18" s="98" t="s">
        <v>1534</v>
      </c>
      <c r="B18" s="205">
        <f t="shared" si="1"/>
        <v>0</v>
      </c>
      <c r="C18" s="205">
        <f>SUM('表六 (1)'!B19)</f>
        <v>0</v>
      </c>
      <c r="D18" s="205">
        <f t="shared" si="2"/>
        <v>0</v>
      </c>
      <c r="E18" s="210"/>
      <c r="F18" s="210"/>
      <c r="G18" s="210"/>
      <c r="H18" s="210"/>
      <c r="I18" s="210"/>
      <c r="J18" s="210"/>
      <c r="K18" s="205">
        <f t="shared" si="4"/>
        <v>0</v>
      </c>
      <c r="L18" s="210"/>
      <c r="M18" s="210"/>
      <c r="N18" s="210"/>
      <c r="O18" s="210"/>
      <c r="P18" s="210"/>
      <c r="Q18" s="210"/>
      <c r="R18" s="210"/>
      <c r="S18" s="210"/>
      <c r="T18" s="210"/>
      <c r="U18" s="210"/>
      <c r="V18" s="210"/>
      <c r="W18" s="210"/>
      <c r="X18" s="210"/>
      <c r="Y18" s="210"/>
      <c r="Z18" s="210"/>
      <c r="AA18" s="210"/>
      <c r="AB18" s="210"/>
      <c r="AC18" s="210"/>
      <c r="AD18" s="210"/>
      <c r="AE18" s="210"/>
      <c r="AF18" s="210"/>
      <c r="AG18" s="205">
        <f t="shared" si="6"/>
        <v>0</v>
      </c>
      <c r="AH18" s="210"/>
      <c r="AI18" s="210"/>
      <c r="AJ18" s="210"/>
    </row>
    <row r="19" spans="1:36" s="72" customFormat="1" ht="15.75" customHeight="1">
      <c r="A19" s="98" t="s">
        <v>1535</v>
      </c>
      <c r="B19" s="205">
        <f t="shared" si="1"/>
        <v>0</v>
      </c>
      <c r="C19" s="205">
        <f>SUM('表六 (1)'!B20)</f>
        <v>0</v>
      </c>
      <c r="D19" s="205">
        <f t="shared" si="2"/>
        <v>0</v>
      </c>
      <c r="E19" s="210"/>
      <c r="F19" s="210"/>
      <c r="G19" s="210"/>
      <c r="H19" s="210"/>
      <c r="I19" s="210"/>
      <c r="J19" s="210"/>
      <c r="K19" s="205">
        <f t="shared" si="4"/>
        <v>0</v>
      </c>
      <c r="L19" s="210"/>
      <c r="M19" s="210"/>
      <c r="N19" s="210"/>
      <c r="O19" s="210"/>
      <c r="P19" s="210"/>
      <c r="Q19" s="210"/>
      <c r="R19" s="210"/>
      <c r="S19" s="210"/>
      <c r="T19" s="210"/>
      <c r="U19" s="210"/>
      <c r="V19" s="210"/>
      <c r="W19" s="210"/>
      <c r="X19" s="210"/>
      <c r="Y19" s="210"/>
      <c r="Z19" s="210"/>
      <c r="AA19" s="210"/>
      <c r="AB19" s="210"/>
      <c r="AC19" s="210"/>
      <c r="AD19" s="210"/>
      <c r="AE19" s="210"/>
      <c r="AF19" s="210"/>
      <c r="AG19" s="205">
        <f t="shared" si="6"/>
        <v>0</v>
      </c>
      <c r="AH19" s="210"/>
      <c r="AI19" s="210"/>
      <c r="AJ19" s="210"/>
    </row>
    <row r="20" spans="1:36" s="72" customFormat="1" ht="15.75" customHeight="1">
      <c r="A20" s="98" t="s">
        <v>1536</v>
      </c>
      <c r="B20" s="205">
        <f t="shared" si="1"/>
        <v>0</v>
      </c>
      <c r="C20" s="205">
        <f>SUM('表六 (1)'!B21)</f>
        <v>0</v>
      </c>
      <c r="D20" s="205">
        <f t="shared" si="2"/>
        <v>0</v>
      </c>
      <c r="E20" s="210"/>
      <c r="F20" s="210"/>
      <c r="G20" s="210"/>
      <c r="H20" s="210"/>
      <c r="I20" s="210"/>
      <c r="J20" s="210"/>
      <c r="K20" s="205">
        <f t="shared" si="4"/>
        <v>0</v>
      </c>
      <c r="L20" s="210"/>
      <c r="M20" s="210"/>
      <c r="N20" s="210"/>
      <c r="O20" s="210"/>
      <c r="P20" s="210"/>
      <c r="Q20" s="210"/>
      <c r="R20" s="210"/>
      <c r="S20" s="210"/>
      <c r="T20" s="210"/>
      <c r="U20" s="210"/>
      <c r="V20" s="210"/>
      <c r="W20" s="210"/>
      <c r="X20" s="210"/>
      <c r="Y20" s="210"/>
      <c r="Z20" s="210"/>
      <c r="AA20" s="210"/>
      <c r="AB20" s="210"/>
      <c r="AC20" s="210"/>
      <c r="AD20" s="210"/>
      <c r="AE20" s="210"/>
      <c r="AF20" s="210"/>
      <c r="AG20" s="205">
        <f t="shared" si="6"/>
        <v>0</v>
      </c>
      <c r="AH20" s="210"/>
      <c r="AI20" s="210"/>
      <c r="AJ20" s="210"/>
    </row>
    <row r="21" spans="1:36" s="72" customFormat="1" ht="15.75" customHeight="1">
      <c r="A21" s="98" t="s">
        <v>1537</v>
      </c>
      <c r="B21" s="205">
        <f t="shared" si="1"/>
        <v>0</v>
      </c>
      <c r="C21" s="205">
        <f>SUM('表六 (1)'!B22)</f>
        <v>0</v>
      </c>
      <c r="D21" s="205">
        <f t="shared" si="2"/>
        <v>0</v>
      </c>
      <c r="E21" s="210"/>
      <c r="F21" s="210"/>
      <c r="G21" s="210"/>
      <c r="H21" s="210"/>
      <c r="I21" s="210"/>
      <c r="J21" s="210"/>
      <c r="K21" s="205">
        <f t="shared" si="4"/>
        <v>0</v>
      </c>
      <c r="L21" s="210"/>
      <c r="M21" s="210"/>
      <c r="N21" s="210"/>
      <c r="O21" s="210"/>
      <c r="P21" s="210"/>
      <c r="Q21" s="210"/>
      <c r="R21" s="210"/>
      <c r="S21" s="210"/>
      <c r="T21" s="210"/>
      <c r="U21" s="210"/>
      <c r="V21" s="210"/>
      <c r="W21" s="210"/>
      <c r="X21" s="210"/>
      <c r="Y21" s="210"/>
      <c r="Z21" s="210"/>
      <c r="AA21" s="210"/>
      <c r="AB21" s="210"/>
      <c r="AC21" s="210"/>
      <c r="AD21" s="210"/>
      <c r="AE21" s="210"/>
      <c r="AF21" s="210"/>
      <c r="AG21" s="205">
        <f t="shared" si="6"/>
        <v>0</v>
      </c>
      <c r="AH21" s="210"/>
      <c r="AI21" s="210"/>
      <c r="AJ21" s="210"/>
    </row>
    <row r="22" spans="1:36" s="72" customFormat="1" ht="15.75" customHeight="1">
      <c r="A22" s="98" t="s">
        <v>1538</v>
      </c>
      <c r="B22" s="205">
        <f t="shared" si="1"/>
        <v>0</v>
      </c>
      <c r="C22" s="205">
        <f>SUM('表六 (1)'!B23)</f>
        <v>0</v>
      </c>
      <c r="D22" s="205">
        <f t="shared" si="2"/>
        <v>0</v>
      </c>
      <c r="E22" s="210"/>
      <c r="F22" s="210"/>
      <c r="G22" s="210"/>
      <c r="H22" s="210"/>
      <c r="I22" s="210"/>
      <c r="J22" s="210"/>
      <c r="K22" s="205">
        <f t="shared" si="4"/>
        <v>0</v>
      </c>
      <c r="L22" s="210"/>
      <c r="M22" s="210"/>
      <c r="N22" s="210"/>
      <c r="O22" s="210"/>
      <c r="P22" s="210"/>
      <c r="Q22" s="210"/>
      <c r="R22" s="210"/>
      <c r="S22" s="210"/>
      <c r="T22" s="210"/>
      <c r="U22" s="210"/>
      <c r="V22" s="210"/>
      <c r="W22" s="210"/>
      <c r="X22" s="210"/>
      <c r="Y22" s="210"/>
      <c r="Z22" s="210"/>
      <c r="AA22" s="210"/>
      <c r="AB22" s="210"/>
      <c r="AC22" s="210"/>
      <c r="AD22" s="210"/>
      <c r="AE22" s="210"/>
      <c r="AF22" s="210"/>
      <c r="AG22" s="205">
        <f t="shared" si="6"/>
        <v>0</v>
      </c>
      <c r="AH22" s="210"/>
      <c r="AI22" s="210"/>
      <c r="AJ22" s="210"/>
    </row>
    <row r="23" spans="1:36" s="72" customFormat="1" ht="15.75" customHeight="1">
      <c r="A23" s="98" t="s">
        <v>1539</v>
      </c>
      <c r="B23" s="205">
        <f t="shared" si="1"/>
        <v>0</v>
      </c>
      <c r="C23" s="205">
        <f>SUM('表六 (1)'!B24)</f>
        <v>0</v>
      </c>
      <c r="D23" s="205">
        <f t="shared" si="2"/>
        <v>0</v>
      </c>
      <c r="E23" s="208">
        <f aca="true" t="shared" si="9" ref="E23:AC23">SUM(E24:E25)</f>
        <v>0</v>
      </c>
      <c r="F23" s="208">
        <f t="shared" si="9"/>
        <v>0</v>
      </c>
      <c r="G23" s="208">
        <f t="shared" si="9"/>
        <v>0</v>
      </c>
      <c r="H23" s="208">
        <f t="shared" si="9"/>
        <v>0</v>
      </c>
      <c r="I23" s="208">
        <f t="shared" si="9"/>
        <v>0</v>
      </c>
      <c r="J23" s="208">
        <f t="shared" si="9"/>
        <v>0</v>
      </c>
      <c r="K23" s="205">
        <f t="shared" si="4"/>
        <v>0</v>
      </c>
      <c r="L23" s="208">
        <f t="shared" si="9"/>
        <v>0</v>
      </c>
      <c r="M23" s="208">
        <f t="shared" si="9"/>
        <v>0</v>
      </c>
      <c r="N23" s="208">
        <f t="shared" si="9"/>
        <v>0</v>
      </c>
      <c r="O23" s="208">
        <f t="shared" si="9"/>
        <v>0</v>
      </c>
      <c r="P23" s="208">
        <f t="shared" si="9"/>
        <v>0</v>
      </c>
      <c r="Q23" s="208">
        <f t="shared" si="9"/>
        <v>0</v>
      </c>
      <c r="R23" s="208">
        <f t="shared" si="9"/>
        <v>0</v>
      </c>
      <c r="S23" s="208">
        <f t="shared" si="9"/>
        <v>0</v>
      </c>
      <c r="T23" s="208">
        <f t="shared" si="9"/>
        <v>0</v>
      </c>
      <c r="U23" s="208">
        <f t="shared" si="9"/>
        <v>0</v>
      </c>
      <c r="V23" s="208">
        <f t="shared" si="9"/>
        <v>0</v>
      </c>
      <c r="W23" s="208">
        <f t="shared" si="9"/>
        <v>0</v>
      </c>
      <c r="X23" s="208">
        <f t="shared" si="9"/>
        <v>0</v>
      </c>
      <c r="Y23" s="208">
        <f t="shared" si="9"/>
        <v>0</v>
      </c>
      <c r="Z23" s="208">
        <f t="shared" si="9"/>
        <v>0</v>
      </c>
      <c r="AA23" s="208">
        <f t="shared" si="9"/>
        <v>0</v>
      </c>
      <c r="AB23" s="208">
        <f t="shared" si="9"/>
        <v>0</v>
      </c>
      <c r="AC23" s="208">
        <f t="shared" si="9"/>
        <v>0</v>
      </c>
      <c r="AD23" s="208">
        <f aca="true" t="shared" si="10" ref="AD23:AJ23">SUM(AD24:AD25)</f>
        <v>0</v>
      </c>
      <c r="AE23" s="208">
        <f t="shared" si="10"/>
        <v>0</v>
      </c>
      <c r="AF23" s="208">
        <f t="shared" si="10"/>
        <v>0</v>
      </c>
      <c r="AG23" s="205">
        <f t="shared" si="6"/>
        <v>0</v>
      </c>
      <c r="AH23" s="208">
        <f t="shared" si="10"/>
        <v>0</v>
      </c>
      <c r="AI23" s="208">
        <f t="shared" si="10"/>
        <v>0</v>
      </c>
      <c r="AJ23" s="208">
        <f t="shared" si="10"/>
        <v>0</v>
      </c>
    </row>
    <row r="24" spans="1:36" s="72" customFormat="1" ht="15.75" customHeight="1">
      <c r="A24" s="98" t="s">
        <v>1540</v>
      </c>
      <c r="B24" s="205">
        <f t="shared" si="1"/>
        <v>0</v>
      </c>
      <c r="C24" s="205">
        <f>SUM('表六 (1)'!B25)</f>
        <v>0</v>
      </c>
      <c r="D24" s="205">
        <f t="shared" si="2"/>
        <v>0</v>
      </c>
      <c r="E24" s="210"/>
      <c r="F24" s="210"/>
      <c r="G24" s="210"/>
      <c r="H24" s="210"/>
      <c r="I24" s="210"/>
      <c r="J24" s="210"/>
      <c r="K24" s="205">
        <f t="shared" si="4"/>
        <v>0</v>
      </c>
      <c r="L24" s="210"/>
      <c r="M24" s="210"/>
      <c r="N24" s="210"/>
      <c r="O24" s="210"/>
      <c r="P24" s="210"/>
      <c r="Q24" s="210"/>
      <c r="R24" s="210"/>
      <c r="S24" s="210"/>
      <c r="T24" s="210"/>
      <c r="U24" s="210"/>
      <c r="V24" s="210"/>
      <c r="W24" s="210"/>
      <c r="X24" s="210"/>
      <c r="Y24" s="210"/>
      <c r="Z24" s="210"/>
      <c r="AA24" s="210"/>
      <c r="AB24" s="210"/>
      <c r="AC24" s="210"/>
      <c r="AD24" s="210"/>
      <c r="AE24" s="210"/>
      <c r="AF24" s="210"/>
      <c r="AG24" s="205">
        <f t="shared" si="6"/>
        <v>0</v>
      </c>
      <c r="AH24" s="210"/>
      <c r="AI24" s="210"/>
      <c r="AJ24" s="210"/>
    </row>
    <row r="25" spans="1:36" s="72" customFormat="1" ht="15.75" customHeight="1">
      <c r="A25" s="99" t="s">
        <v>1541</v>
      </c>
      <c r="B25" s="205">
        <f t="shared" si="1"/>
        <v>0</v>
      </c>
      <c r="C25" s="205">
        <f>SUM('表六 (1)'!B26)</f>
        <v>0</v>
      </c>
      <c r="D25" s="205">
        <f t="shared" si="2"/>
        <v>0</v>
      </c>
      <c r="E25" s="208">
        <f aca="true" t="shared" si="11" ref="E25:AC25">SUM(E26:E33)</f>
        <v>0</v>
      </c>
      <c r="F25" s="208">
        <f t="shared" si="11"/>
        <v>0</v>
      </c>
      <c r="G25" s="208">
        <f t="shared" si="11"/>
        <v>0</v>
      </c>
      <c r="H25" s="208">
        <f t="shared" si="11"/>
        <v>0</v>
      </c>
      <c r="I25" s="208">
        <f t="shared" si="11"/>
        <v>0</v>
      </c>
      <c r="J25" s="208">
        <f t="shared" si="11"/>
        <v>0</v>
      </c>
      <c r="K25" s="205">
        <f t="shared" si="4"/>
        <v>0</v>
      </c>
      <c r="L25" s="208">
        <f t="shared" si="11"/>
        <v>0</v>
      </c>
      <c r="M25" s="208">
        <f t="shared" si="11"/>
        <v>0</v>
      </c>
      <c r="N25" s="208">
        <f t="shared" si="11"/>
        <v>0</v>
      </c>
      <c r="O25" s="208">
        <f t="shared" si="11"/>
        <v>0</v>
      </c>
      <c r="P25" s="208">
        <f t="shared" si="11"/>
        <v>0</v>
      </c>
      <c r="Q25" s="208">
        <f t="shared" si="11"/>
        <v>0</v>
      </c>
      <c r="R25" s="208">
        <f t="shared" si="11"/>
        <v>0</v>
      </c>
      <c r="S25" s="208">
        <f t="shared" si="11"/>
        <v>0</v>
      </c>
      <c r="T25" s="208">
        <f t="shared" si="11"/>
        <v>0</v>
      </c>
      <c r="U25" s="208">
        <f t="shared" si="11"/>
        <v>0</v>
      </c>
      <c r="V25" s="208">
        <f t="shared" si="11"/>
        <v>0</v>
      </c>
      <c r="W25" s="208">
        <f t="shared" si="11"/>
        <v>0</v>
      </c>
      <c r="X25" s="208">
        <f t="shared" si="11"/>
        <v>0</v>
      </c>
      <c r="Y25" s="208">
        <f t="shared" si="11"/>
        <v>0</v>
      </c>
      <c r="Z25" s="208">
        <f t="shared" si="11"/>
        <v>0</v>
      </c>
      <c r="AA25" s="208">
        <f t="shared" si="11"/>
        <v>0</v>
      </c>
      <c r="AB25" s="208">
        <f t="shared" si="11"/>
        <v>0</v>
      </c>
      <c r="AC25" s="208">
        <f t="shared" si="11"/>
        <v>0</v>
      </c>
      <c r="AD25" s="208">
        <f aca="true" t="shared" si="12" ref="AD25:AJ25">SUM(AD26:AD33)</f>
        <v>0</v>
      </c>
      <c r="AE25" s="208">
        <f t="shared" si="12"/>
        <v>0</v>
      </c>
      <c r="AF25" s="208">
        <f t="shared" si="12"/>
        <v>0</v>
      </c>
      <c r="AG25" s="205">
        <f t="shared" si="6"/>
        <v>0</v>
      </c>
      <c r="AH25" s="208">
        <f t="shared" si="12"/>
        <v>0</v>
      </c>
      <c r="AI25" s="208">
        <f t="shared" si="12"/>
        <v>0</v>
      </c>
      <c r="AJ25" s="208">
        <f t="shared" si="12"/>
        <v>0</v>
      </c>
    </row>
    <row r="26" spans="1:36" s="72" customFormat="1" ht="15.75" customHeight="1">
      <c r="A26" s="98" t="s">
        <v>1542</v>
      </c>
      <c r="B26" s="205">
        <f t="shared" si="1"/>
        <v>0</v>
      </c>
      <c r="C26" s="205">
        <f>SUM('表六 (1)'!B27)</f>
        <v>0</v>
      </c>
      <c r="D26" s="205">
        <f t="shared" si="2"/>
        <v>0</v>
      </c>
      <c r="E26" s="210"/>
      <c r="F26" s="210"/>
      <c r="G26" s="210"/>
      <c r="H26" s="210"/>
      <c r="I26" s="210"/>
      <c r="J26" s="210"/>
      <c r="K26" s="205">
        <f t="shared" si="4"/>
        <v>0</v>
      </c>
      <c r="L26" s="210"/>
      <c r="M26" s="210"/>
      <c r="N26" s="210"/>
      <c r="O26" s="210"/>
      <c r="P26" s="210"/>
      <c r="Q26" s="210"/>
      <c r="R26" s="210"/>
      <c r="S26" s="210"/>
      <c r="T26" s="210"/>
      <c r="U26" s="210"/>
      <c r="V26" s="210"/>
      <c r="W26" s="210"/>
      <c r="X26" s="210"/>
      <c r="Y26" s="210"/>
      <c r="Z26" s="210"/>
      <c r="AA26" s="210"/>
      <c r="AB26" s="210"/>
      <c r="AC26" s="210"/>
      <c r="AD26" s="210"/>
      <c r="AE26" s="210"/>
      <c r="AF26" s="210"/>
      <c r="AG26" s="205">
        <f t="shared" si="6"/>
        <v>0</v>
      </c>
      <c r="AH26" s="210"/>
      <c r="AI26" s="210"/>
      <c r="AJ26" s="210"/>
    </row>
    <row r="27" spans="1:36" s="72" customFormat="1" ht="15.75" customHeight="1">
      <c r="A27" s="98" t="s">
        <v>1543</v>
      </c>
      <c r="B27" s="205">
        <f t="shared" si="1"/>
        <v>0</v>
      </c>
      <c r="C27" s="205">
        <f>SUM('表六 (1)'!B28)</f>
        <v>0</v>
      </c>
      <c r="D27" s="205">
        <f t="shared" si="2"/>
        <v>0</v>
      </c>
      <c r="E27" s="210"/>
      <c r="F27" s="210"/>
      <c r="G27" s="210"/>
      <c r="H27" s="210"/>
      <c r="I27" s="210"/>
      <c r="J27" s="210"/>
      <c r="K27" s="205">
        <f t="shared" si="4"/>
        <v>0</v>
      </c>
      <c r="L27" s="210"/>
      <c r="M27" s="210"/>
      <c r="N27" s="210"/>
      <c r="O27" s="210"/>
      <c r="P27" s="210"/>
      <c r="Q27" s="210"/>
      <c r="R27" s="210"/>
      <c r="S27" s="210"/>
      <c r="T27" s="210"/>
      <c r="U27" s="210"/>
      <c r="V27" s="210"/>
      <c r="W27" s="210"/>
      <c r="X27" s="210"/>
      <c r="Y27" s="210"/>
      <c r="Z27" s="210"/>
      <c r="AA27" s="210"/>
      <c r="AB27" s="210"/>
      <c r="AC27" s="210"/>
      <c r="AD27" s="210"/>
      <c r="AE27" s="210"/>
      <c r="AF27" s="210"/>
      <c r="AG27" s="205">
        <f t="shared" si="6"/>
        <v>0</v>
      </c>
      <c r="AH27" s="210"/>
      <c r="AI27" s="210"/>
      <c r="AJ27" s="210"/>
    </row>
    <row r="28" spans="1:36" s="72" customFormat="1" ht="15.75" customHeight="1">
      <c r="A28" s="98" t="s">
        <v>1544</v>
      </c>
      <c r="B28" s="205">
        <f t="shared" si="1"/>
        <v>0</v>
      </c>
      <c r="C28" s="205">
        <f>SUM('表六 (1)'!B29)</f>
        <v>0</v>
      </c>
      <c r="D28" s="205">
        <f t="shared" si="2"/>
        <v>0</v>
      </c>
      <c r="E28" s="210"/>
      <c r="F28" s="210"/>
      <c r="G28" s="210"/>
      <c r="H28" s="210"/>
      <c r="I28" s="210"/>
      <c r="J28" s="210"/>
      <c r="K28" s="205">
        <f t="shared" si="4"/>
        <v>0</v>
      </c>
      <c r="L28" s="210"/>
      <c r="M28" s="210"/>
      <c r="N28" s="210"/>
      <c r="O28" s="210"/>
      <c r="P28" s="210"/>
      <c r="Q28" s="210"/>
      <c r="R28" s="210"/>
      <c r="S28" s="210"/>
      <c r="T28" s="210"/>
      <c r="U28" s="210"/>
      <c r="V28" s="210"/>
      <c r="W28" s="210"/>
      <c r="X28" s="210"/>
      <c r="Y28" s="210"/>
      <c r="Z28" s="210"/>
      <c r="AA28" s="210"/>
      <c r="AB28" s="210"/>
      <c r="AC28" s="210"/>
      <c r="AD28" s="210"/>
      <c r="AE28" s="210"/>
      <c r="AF28" s="210"/>
      <c r="AG28" s="205">
        <f t="shared" si="6"/>
        <v>0</v>
      </c>
      <c r="AH28" s="210"/>
      <c r="AI28" s="210"/>
      <c r="AJ28" s="210"/>
    </row>
    <row r="29" spans="1:36" s="72" customFormat="1" ht="15.75" customHeight="1">
      <c r="A29" s="98" t="s">
        <v>1545</v>
      </c>
      <c r="B29" s="205">
        <f t="shared" si="1"/>
        <v>0</v>
      </c>
      <c r="C29" s="205">
        <f>SUM('表六 (1)'!B30)</f>
        <v>0</v>
      </c>
      <c r="D29" s="205">
        <f t="shared" si="2"/>
        <v>0</v>
      </c>
      <c r="E29" s="210"/>
      <c r="F29" s="210"/>
      <c r="G29" s="210"/>
      <c r="H29" s="210"/>
      <c r="I29" s="210"/>
      <c r="J29" s="210"/>
      <c r="K29" s="205">
        <f t="shared" si="4"/>
        <v>0</v>
      </c>
      <c r="L29" s="210"/>
      <c r="M29" s="210"/>
      <c r="N29" s="210"/>
      <c r="O29" s="210"/>
      <c r="P29" s="210"/>
      <c r="Q29" s="210"/>
      <c r="R29" s="210"/>
      <c r="S29" s="210"/>
      <c r="T29" s="210"/>
      <c r="U29" s="210"/>
      <c r="V29" s="210"/>
      <c r="W29" s="210"/>
      <c r="X29" s="210"/>
      <c r="Y29" s="210"/>
      <c r="Z29" s="210"/>
      <c r="AA29" s="210"/>
      <c r="AB29" s="210"/>
      <c r="AC29" s="210"/>
      <c r="AD29" s="210"/>
      <c r="AE29" s="210"/>
      <c r="AF29" s="210"/>
      <c r="AG29" s="205">
        <f t="shared" si="6"/>
        <v>0</v>
      </c>
      <c r="AH29" s="210"/>
      <c r="AI29" s="210"/>
      <c r="AJ29" s="210"/>
    </row>
    <row r="30" spans="1:36" s="72" customFormat="1" ht="15.75" customHeight="1">
      <c r="A30" s="98" t="s">
        <v>1546</v>
      </c>
      <c r="B30" s="205">
        <f t="shared" si="1"/>
        <v>0</v>
      </c>
      <c r="C30" s="205">
        <f>SUM('表六 (1)'!B31)</f>
        <v>0</v>
      </c>
      <c r="D30" s="205">
        <f t="shared" si="2"/>
        <v>0</v>
      </c>
      <c r="E30" s="210"/>
      <c r="F30" s="210"/>
      <c r="G30" s="210"/>
      <c r="H30" s="210"/>
      <c r="I30" s="210"/>
      <c r="J30" s="210"/>
      <c r="K30" s="205">
        <f t="shared" si="4"/>
        <v>0</v>
      </c>
      <c r="L30" s="210"/>
      <c r="M30" s="210"/>
      <c r="N30" s="210"/>
      <c r="O30" s="210"/>
      <c r="P30" s="210"/>
      <c r="Q30" s="210"/>
      <c r="R30" s="210"/>
      <c r="S30" s="210"/>
      <c r="T30" s="210"/>
      <c r="U30" s="210"/>
      <c r="V30" s="210"/>
      <c r="W30" s="210"/>
      <c r="X30" s="210"/>
      <c r="Y30" s="210"/>
      <c r="Z30" s="210"/>
      <c r="AA30" s="210"/>
      <c r="AB30" s="210"/>
      <c r="AC30" s="210"/>
      <c r="AD30" s="210"/>
      <c r="AE30" s="210"/>
      <c r="AF30" s="210"/>
      <c r="AG30" s="205">
        <f t="shared" si="6"/>
        <v>0</v>
      </c>
      <c r="AH30" s="210"/>
      <c r="AI30" s="210"/>
      <c r="AJ30" s="210"/>
    </row>
    <row r="31" spans="1:36" s="72" customFormat="1" ht="15.75" customHeight="1">
      <c r="A31" s="98" t="s">
        <v>1547</v>
      </c>
      <c r="B31" s="205">
        <f t="shared" si="1"/>
        <v>0</v>
      </c>
      <c r="C31" s="205">
        <f>SUM('表六 (1)'!B32)</f>
        <v>0</v>
      </c>
      <c r="D31" s="205">
        <f t="shared" si="2"/>
        <v>0</v>
      </c>
      <c r="E31" s="210"/>
      <c r="F31" s="210"/>
      <c r="G31" s="210"/>
      <c r="H31" s="210"/>
      <c r="I31" s="210"/>
      <c r="J31" s="210"/>
      <c r="K31" s="205">
        <f t="shared" si="4"/>
        <v>0</v>
      </c>
      <c r="L31" s="210"/>
      <c r="M31" s="210"/>
      <c r="N31" s="210"/>
      <c r="O31" s="210"/>
      <c r="P31" s="210"/>
      <c r="Q31" s="210"/>
      <c r="R31" s="210"/>
      <c r="S31" s="210"/>
      <c r="T31" s="210"/>
      <c r="U31" s="210"/>
      <c r="V31" s="210"/>
      <c r="W31" s="210"/>
      <c r="X31" s="210"/>
      <c r="Y31" s="210"/>
      <c r="Z31" s="210"/>
      <c r="AA31" s="210"/>
      <c r="AB31" s="210"/>
      <c r="AC31" s="210"/>
      <c r="AD31" s="210"/>
      <c r="AE31" s="210"/>
      <c r="AF31" s="210"/>
      <c r="AG31" s="205">
        <f t="shared" si="6"/>
        <v>0</v>
      </c>
      <c r="AH31" s="210"/>
      <c r="AI31" s="210"/>
      <c r="AJ31" s="210"/>
    </row>
    <row r="32" spans="1:36" s="72" customFormat="1" ht="15.75" customHeight="1">
      <c r="A32" s="98" t="s">
        <v>1548</v>
      </c>
      <c r="B32" s="205">
        <f t="shared" si="1"/>
        <v>0</v>
      </c>
      <c r="C32" s="205">
        <f>SUM('表六 (1)'!B33)</f>
        <v>0</v>
      </c>
      <c r="D32" s="205">
        <f t="shared" si="2"/>
        <v>0</v>
      </c>
      <c r="E32" s="210"/>
      <c r="F32" s="210"/>
      <c r="G32" s="210"/>
      <c r="H32" s="210"/>
      <c r="I32" s="210"/>
      <c r="J32" s="210"/>
      <c r="K32" s="205">
        <f t="shared" si="4"/>
        <v>0</v>
      </c>
      <c r="L32" s="210"/>
      <c r="M32" s="210"/>
      <c r="N32" s="210"/>
      <c r="O32" s="210"/>
      <c r="P32" s="210"/>
      <c r="Q32" s="210"/>
      <c r="R32" s="210"/>
      <c r="S32" s="210"/>
      <c r="T32" s="210"/>
      <c r="U32" s="210"/>
      <c r="V32" s="210"/>
      <c r="W32" s="210"/>
      <c r="X32" s="210"/>
      <c r="Y32" s="210"/>
      <c r="Z32" s="210"/>
      <c r="AA32" s="210"/>
      <c r="AB32" s="210"/>
      <c r="AC32" s="210"/>
      <c r="AD32" s="210"/>
      <c r="AE32" s="210"/>
      <c r="AF32" s="210"/>
      <c r="AG32" s="205">
        <f t="shared" si="6"/>
        <v>0</v>
      </c>
      <c r="AH32" s="210"/>
      <c r="AI32" s="210"/>
      <c r="AJ32" s="210"/>
    </row>
    <row r="33" spans="1:36" s="72" customFormat="1" ht="15.75" customHeight="1">
      <c r="A33" s="98" t="s">
        <v>1549</v>
      </c>
      <c r="B33" s="205">
        <f t="shared" si="1"/>
        <v>0</v>
      </c>
      <c r="C33" s="205">
        <f>SUM('表六 (1)'!B34)</f>
        <v>0</v>
      </c>
      <c r="D33" s="205">
        <f t="shared" si="2"/>
        <v>0</v>
      </c>
      <c r="E33" s="210"/>
      <c r="F33" s="210"/>
      <c r="G33" s="210"/>
      <c r="H33" s="210"/>
      <c r="I33" s="210"/>
      <c r="J33" s="210"/>
      <c r="K33" s="205">
        <f t="shared" si="4"/>
        <v>0</v>
      </c>
      <c r="L33" s="210"/>
      <c r="M33" s="210"/>
      <c r="N33" s="210"/>
      <c r="O33" s="210"/>
      <c r="P33" s="210"/>
      <c r="Q33" s="210"/>
      <c r="R33" s="210"/>
      <c r="S33" s="210"/>
      <c r="T33" s="210"/>
      <c r="U33" s="210"/>
      <c r="V33" s="210"/>
      <c r="W33" s="210"/>
      <c r="X33" s="210"/>
      <c r="Y33" s="210"/>
      <c r="Z33" s="210"/>
      <c r="AA33" s="210"/>
      <c r="AB33" s="210"/>
      <c r="AC33" s="210"/>
      <c r="AD33" s="210"/>
      <c r="AE33" s="210"/>
      <c r="AF33" s="210"/>
      <c r="AG33" s="205">
        <f t="shared" si="6"/>
        <v>0</v>
      </c>
      <c r="AH33" s="210"/>
      <c r="AI33" s="210"/>
      <c r="AJ33" s="210"/>
    </row>
    <row r="34" spans="1:36" s="72" customFormat="1" ht="15.75" customHeight="1">
      <c r="A34" s="98" t="s">
        <v>1550</v>
      </c>
      <c r="B34" s="205">
        <f t="shared" si="1"/>
        <v>0</v>
      </c>
      <c r="C34" s="205">
        <f>SUM('表六 (1)'!B35)</f>
        <v>0</v>
      </c>
      <c r="D34" s="205">
        <f t="shared" si="2"/>
        <v>0</v>
      </c>
      <c r="E34" s="208">
        <f aca="true" t="shared" si="13" ref="E34:AC34">SUM(E35:E36)</f>
        <v>0</v>
      </c>
      <c r="F34" s="208">
        <f t="shared" si="13"/>
        <v>0</v>
      </c>
      <c r="G34" s="208">
        <f t="shared" si="13"/>
        <v>0</v>
      </c>
      <c r="H34" s="208">
        <f t="shared" si="13"/>
        <v>0</v>
      </c>
      <c r="I34" s="208">
        <f t="shared" si="13"/>
        <v>0</v>
      </c>
      <c r="J34" s="208">
        <f t="shared" si="13"/>
        <v>0</v>
      </c>
      <c r="K34" s="205">
        <f t="shared" si="4"/>
        <v>0</v>
      </c>
      <c r="L34" s="208">
        <f t="shared" si="13"/>
        <v>0</v>
      </c>
      <c r="M34" s="208">
        <f t="shared" si="13"/>
        <v>0</v>
      </c>
      <c r="N34" s="208">
        <f t="shared" si="13"/>
        <v>0</v>
      </c>
      <c r="O34" s="208">
        <f t="shared" si="13"/>
        <v>0</v>
      </c>
      <c r="P34" s="208">
        <f t="shared" si="13"/>
        <v>0</v>
      </c>
      <c r="Q34" s="208">
        <f t="shared" si="13"/>
        <v>0</v>
      </c>
      <c r="R34" s="208">
        <f t="shared" si="13"/>
        <v>0</v>
      </c>
      <c r="S34" s="208">
        <f t="shared" si="13"/>
        <v>0</v>
      </c>
      <c r="T34" s="208">
        <f t="shared" si="13"/>
        <v>0</v>
      </c>
      <c r="U34" s="208">
        <f t="shared" si="13"/>
        <v>0</v>
      </c>
      <c r="V34" s="208">
        <f t="shared" si="13"/>
        <v>0</v>
      </c>
      <c r="W34" s="208">
        <f t="shared" si="13"/>
        <v>0</v>
      </c>
      <c r="X34" s="208">
        <f t="shared" si="13"/>
        <v>0</v>
      </c>
      <c r="Y34" s="208">
        <f t="shared" si="13"/>
        <v>0</v>
      </c>
      <c r="Z34" s="208">
        <f t="shared" si="13"/>
        <v>0</v>
      </c>
      <c r="AA34" s="208">
        <f t="shared" si="13"/>
        <v>0</v>
      </c>
      <c r="AB34" s="208">
        <f t="shared" si="13"/>
        <v>0</v>
      </c>
      <c r="AC34" s="208">
        <f t="shared" si="13"/>
        <v>0</v>
      </c>
      <c r="AD34" s="208">
        <f aca="true" t="shared" si="14" ref="AD34:AJ34">SUM(AD35:AD36)</f>
        <v>0</v>
      </c>
      <c r="AE34" s="208">
        <f t="shared" si="14"/>
        <v>0</v>
      </c>
      <c r="AF34" s="208">
        <f t="shared" si="14"/>
        <v>0</v>
      </c>
      <c r="AG34" s="205">
        <f t="shared" si="6"/>
        <v>0</v>
      </c>
      <c r="AH34" s="208">
        <f t="shared" si="14"/>
        <v>0</v>
      </c>
      <c r="AI34" s="208">
        <f t="shared" si="14"/>
        <v>0</v>
      </c>
      <c r="AJ34" s="208">
        <f t="shared" si="14"/>
        <v>0</v>
      </c>
    </row>
    <row r="35" spans="1:36" s="72" customFormat="1" ht="15.75" customHeight="1">
      <c r="A35" s="98" t="s">
        <v>1551</v>
      </c>
      <c r="B35" s="205">
        <f t="shared" si="1"/>
        <v>0</v>
      </c>
      <c r="C35" s="205">
        <f>SUM('表六 (1)'!B36)</f>
        <v>0</v>
      </c>
      <c r="D35" s="205">
        <f t="shared" si="2"/>
        <v>0</v>
      </c>
      <c r="E35" s="210"/>
      <c r="F35" s="210"/>
      <c r="G35" s="210"/>
      <c r="H35" s="210"/>
      <c r="I35" s="210"/>
      <c r="J35" s="210"/>
      <c r="K35" s="205">
        <f t="shared" si="4"/>
        <v>0</v>
      </c>
      <c r="L35" s="210"/>
      <c r="M35" s="210"/>
      <c r="N35" s="210"/>
      <c r="O35" s="210"/>
      <c r="P35" s="210"/>
      <c r="Q35" s="210"/>
      <c r="R35" s="210"/>
      <c r="S35" s="210"/>
      <c r="T35" s="210"/>
      <c r="U35" s="210"/>
      <c r="V35" s="210"/>
      <c r="W35" s="210"/>
      <c r="X35" s="210"/>
      <c r="Y35" s="210"/>
      <c r="Z35" s="210"/>
      <c r="AA35" s="210"/>
      <c r="AB35" s="210"/>
      <c r="AC35" s="210"/>
      <c r="AD35" s="210"/>
      <c r="AE35" s="210"/>
      <c r="AF35" s="210"/>
      <c r="AG35" s="205">
        <f t="shared" si="6"/>
        <v>0</v>
      </c>
      <c r="AH35" s="210"/>
      <c r="AI35" s="210"/>
      <c r="AJ35" s="210"/>
    </row>
    <row r="36" spans="1:36" s="72" customFormat="1" ht="15.75" customHeight="1">
      <c r="A36" s="98" t="s">
        <v>1552</v>
      </c>
      <c r="B36" s="205">
        <f t="shared" si="1"/>
        <v>0</v>
      </c>
      <c r="C36" s="205">
        <f>SUM('表六 (1)'!B37)</f>
        <v>0</v>
      </c>
      <c r="D36" s="205">
        <f t="shared" si="2"/>
        <v>0</v>
      </c>
      <c r="E36" s="208">
        <f aca="true" t="shared" si="15" ref="E36:AC36">SUM(E37:E51)</f>
        <v>0</v>
      </c>
      <c r="F36" s="208">
        <f t="shared" si="15"/>
        <v>0</v>
      </c>
      <c r="G36" s="208">
        <f t="shared" si="15"/>
        <v>0</v>
      </c>
      <c r="H36" s="208">
        <f t="shared" si="15"/>
        <v>0</v>
      </c>
      <c r="I36" s="208">
        <f t="shared" si="15"/>
        <v>0</v>
      </c>
      <c r="J36" s="208">
        <f t="shared" si="15"/>
        <v>0</v>
      </c>
      <c r="K36" s="205">
        <f t="shared" si="4"/>
        <v>0</v>
      </c>
      <c r="L36" s="208">
        <f t="shared" si="15"/>
        <v>0</v>
      </c>
      <c r="M36" s="208">
        <f t="shared" si="15"/>
        <v>0</v>
      </c>
      <c r="N36" s="208">
        <f t="shared" si="15"/>
        <v>0</v>
      </c>
      <c r="O36" s="208">
        <f t="shared" si="15"/>
        <v>0</v>
      </c>
      <c r="P36" s="208">
        <f t="shared" si="15"/>
        <v>0</v>
      </c>
      <c r="Q36" s="208">
        <f t="shared" si="15"/>
        <v>0</v>
      </c>
      <c r="R36" s="208">
        <f t="shared" si="15"/>
        <v>0</v>
      </c>
      <c r="S36" s="208">
        <f t="shared" si="15"/>
        <v>0</v>
      </c>
      <c r="T36" s="208">
        <f t="shared" si="15"/>
        <v>0</v>
      </c>
      <c r="U36" s="208">
        <f t="shared" si="15"/>
        <v>0</v>
      </c>
      <c r="V36" s="208">
        <f t="shared" si="15"/>
        <v>0</v>
      </c>
      <c r="W36" s="208">
        <f t="shared" si="15"/>
        <v>0</v>
      </c>
      <c r="X36" s="208">
        <f t="shared" si="15"/>
        <v>0</v>
      </c>
      <c r="Y36" s="208">
        <f t="shared" si="15"/>
        <v>0</v>
      </c>
      <c r="Z36" s="208">
        <f t="shared" si="15"/>
        <v>0</v>
      </c>
      <c r="AA36" s="208">
        <f t="shared" si="15"/>
        <v>0</v>
      </c>
      <c r="AB36" s="208">
        <f t="shared" si="15"/>
        <v>0</v>
      </c>
      <c r="AC36" s="208">
        <f t="shared" si="15"/>
        <v>0</v>
      </c>
      <c r="AD36" s="208">
        <f aca="true" t="shared" si="16" ref="AD36:AJ36">SUM(AD37:AD51)</f>
        <v>0</v>
      </c>
      <c r="AE36" s="208">
        <f t="shared" si="16"/>
        <v>0</v>
      </c>
      <c r="AF36" s="208">
        <f t="shared" si="16"/>
        <v>0</v>
      </c>
      <c r="AG36" s="205">
        <f t="shared" si="6"/>
        <v>0</v>
      </c>
      <c r="AH36" s="208">
        <f t="shared" si="16"/>
        <v>0</v>
      </c>
      <c r="AI36" s="208">
        <f t="shared" si="16"/>
        <v>0</v>
      </c>
      <c r="AJ36" s="208">
        <f t="shared" si="16"/>
        <v>0</v>
      </c>
    </row>
    <row r="37" spans="1:36" s="72" customFormat="1" ht="15.75" customHeight="1">
      <c r="A37" s="100" t="s">
        <v>1553</v>
      </c>
      <c r="B37" s="205">
        <f t="shared" si="1"/>
        <v>0</v>
      </c>
      <c r="C37" s="205">
        <f>SUM('表六 (1)'!B38)</f>
        <v>0</v>
      </c>
      <c r="D37" s="205">
        <f t="shared" si="2"/>
        <v>0</v>
      </c>
      <c r="E37" s="210"/>
      <c r="F37" s="210"/>
      <c r="G37" s="210"/>
      <c r="H37" s="210"/>
      <c r="I37" s="210"/>
      <c r="J37" s="210"/>
      <c r="K37" s="205">
        <f t="shared" si="4"/>
        <v>0</v>
      </c>
      <c r="L37" s="210"/>
      <c r="M37" s="210"/>
      <c r="N37" s="210"/>
      <c r="O37" s="210"/>
      <c r="P37" s="210"/>
      <c r="Q37" s="210"/>
      <c r="R37" s="210"/>
      <c r="S37" s="210"/>
      <c r="T37" s="210"/>
      <c r="U37" s="210"/>
      <c r="V37" s="210"/>
      <c r="W37" s="210"/>
      <c r="X37" s="210"/>
      <c r="Y37" s="210"/>
      <c r="Z37" s="210"/>
      <c r="AA37" s="210"/>
      <c r="AB37" s="210"/>
      <c r="AC37" s="210"/>
      <c r="AD37" s="210"/>
      <c r="AE37" s="210"/>
      <c r="AF37" s="210"/>
      <c r="AG37" s="205">
        <f t="shared" si="6"/>
        <v>0</v>
      </c>
      <c r="AH37" s="210"/>
      <c r="AI37" s="210"/>
      <c r="AJ37" s="210"/>
    </row>
    <row r="38" spans="1:36" s="72" customFormat="1" ht="15.75" customHeight="1">
      <c r="A38" s="100" t="s">
        <v>1554</v>
      </c>
      <c r="B38" s="205">
        <f t="shared" si="1"/>
        <v>0</v>
      </c>
      <c r="C38" s="205">
        <f>SUM('表六 (1)'!B39)</f>
        <v>0</v>
      </c>
      <c r="D38" s="205">
        <f t="shared" si="2"/>
        <v>0</v>
      </c>
      <c r="E38" s="210"/>
      <c r="F38" s="210"/>
      <c r="G38" s="210"/>
      <c r="H38" s="210"/>
      <c r="I38" s="210"/>
      <c r="J38" s="210"/>
      <c r="K38" s="205">
        <f t="shared" si="4"/>
        <v>0</v>
      </c>
      <c r="L38" s="210"/>
      <c r="M38" s="210"/>
      <c r="N38" s="210"/>
      <c r="O38" s="210"/>
      <c r="P38" s="210"/>
      <c r="Q38" s="210"/>
      <c r="R38" s="210"/>
      <c r="S38" s="210"/>
      <c r="T38" s="210"/>
      <c r="U38" s="210"/>
      <c r="V38" s="210"/>
      <c r="W38" s="210"/>
      <c r="X38" s="210"/>
      <c r="Y38" s="210"/>
      <c r="Z38" s="210"/>
      <c r="AA38" s="210"/>
      <c r="AB38" s="210"/>
      <c r="AC38" s="210"/>
      <c r="AD38" s="210"/>
      <c r="AE38" s="210"/>
      <c r="AF38" s="210"/>
      <c r="AG38" s="205">
        <f t="shared" si="6"/>
        <v>0</v>
      </c>
      <c r="AH38" s="210"/>
      <c r="AI38" s="210"/>
      <c r="AJ38" s="210"/>
    </row>
    <row r="39" spans="1:36" s="72" customFormat="1" ht="15.75" customHeight="1">
      <c r="A39" s="100" t="s">
        <v>1555</v>
      </c>
      <c r="B39" s="205">
        <f t="shared" si="1"/>
        <v>0</v>
      </c>
      <c r="C39" s="205">
        <f>SUM('表六 (1)'!B40)</f>
        <v>0</v>
      </c>
      <c r="D39" s="205">
        <f t="shared" si="2"/>
        <v>0</v>
      </c>
      <c r="E39" s="210"/>
      <c r="F39" s="210"/>
      <c r="G39" s="210"/>
      <c r="H39" s="210"/>
      <c r="I39" s="210"/>
      <c r="J39" s="210"/>
      <c r="K39" s="205">
        <f t="shared" si="4"/>
        <v>0</v>
      </c>
      <c r="L39" s="210"/>
      <c r="M39" s="210"/>
      <c r="N39" s="210"/>
      <c r="O39" s="210"/>
      <c r="P39" s="210"/>
      <c r="Q39" s="210"/>
      <c r="R39" s="210"/>
      <c r="S39" s="210"/>
      <c r="T39" s="210"/>
      <c r="U39" s="210"/>
      <c r="V39" s="210"/>
      <c r="W39" s="210"/>
      <c r="X39" s="210"/>
      <c r="Y39" s="210"/>
      <c r="Z39" s="210"/>
      <c r="AA39" s="210"/>
      <c r="AB39" s="210"/>
      <c r="AC39" s="210"/>
      <c r="AD39" s="210"/>
      <c r="AE39" s="210"/>
      <c r="AF39" s="210"/>
      <c r="AG39" s="205">
        <f t="shared" si="6"/>
        <v>0</v>
      </c>
      <c r="AH39" s="210"/>
      <c r="AI39" s="210"/>
      <c r="AJ39" s="210"/>
    </row>
    <row r="40" spans="1:36" s="72" customFormat="1" ht="15.75" customHeight="1">
      <c r="A40" s="100" t="s">
        <v>1556</v>
      </c>
      <c r="B40" s="205">
        <f t="shared" si="1"/>
        <v>0</v>
      </c>
      <c r="C40" s="205">
        <f>SUM('表六 (1)'!B41)</f>
        <v>0</v>
      </c>
      <c r="D40" s="205">
        <f t="shared" si="2"/>
        <v>0</v>
      </c>
      <c r="E40" s="210"/>
      <c r="F40" s="210"/>
      <c r="G40" s="210"/>
      <c r="H40" s="210"/>
      <c r="I40" s="210"/>
      <c r="J40" s="210"/>
      <c r="K40" s="205">
        <f t="shared" si="4"/>
        <v>0</v>
      </c>
      <c r="L40" s="210"/>
      <c r="M40" s="210"/>
      <c r="N40" s="210"/>
      <c r="O40" s="210"/>
      <c r="P40" s="210"/>
      <c r="Q40" s="210"/>
      <c r="R40" s="210"/>
      <c r="S40" s="210"/>
      <c r="T40" s="210"/>
      <c r="U40" s="210"/>
      <c r="V40" s="210"/>
      <c r="W40" s="210"/>
      <c r="X40" s="210"/>
      <c r="Y40" s="210"/>
      <c r="Z40" s="210"/>
      <c r="AA40" s="210"/>
      <c r="AB40" s="210"/>
      <c r="AC40" s="210"/>
      <c r="AD40" s="210"/>
      <c r="AE40" s="210"/>
      <c r="AF40" s="210"/>
      <c r="AG40" s="205">
        <f t="shared" si="6"/>
        <v>0</v>
      </c>
      <c r="AH40" s="210"/>
      <c r="AI40" s="210"/>
      <c r="AJ40" s="210"/>
    </row>
    <row r="41" spans="1:36" s="72" customFormat="1" ht="15.75" customHeight="1">
      <c r="A41" s="100" t="s">
        <v>1557</v>
      </c>
      <c r="B41" s="205">
        <f t="shared" si="1"/>
        <v>0</v>
      </c>
      <c r="C41" s="205">
        <f>SUM('表六 (1)'!B42)</f>
        <v>0</v>
      </c>
      <c r="D41" s="205">
        <f t="shared" si="2"/>
        <v>0</v>
      </c>
      <c r="E41" s="210"/>
      <c r="F41" s="210"/>
      <c r="G41" s="210"/>
      <c r="H41" s="210"/>
      <c r="I41" s="210"/>
      <c r="J41" s="210"/>
      <c r="K41" s="205">
        <f t="shared" si="4"/>
        <v>0</v>
      </c>
      <c r="L41" s="210"/>
      <c r="M41" s="210"/>
      <c r="N41" s="210"/>
      <c r="O41" s="210"/>
      <c r="P41" s="210"/>
      <c r="Q41" s="210"/>
      <c r="R41" s="210"/>
      <c r="S41" s="210"/>
      <c r="T41" s="210"/>
      <c r="U41" s="210"/>
      <c r="V41" s="210"/>
      <c r="W41" s="210"/>
      <c r="X41" s="210"/>
      <c r="Y41" s="210"/>
      <c r="Z41" s="210"/>
      <c r="AA41" s="210"/>
      <c r="AB41" s="210"/>
      <c r="AC41" s="210"/>
      <c r="AD41" s="210"/>
      <c r="AE41" s="210"/>
      <c r="AF41" s="210"/>
      <c r="AG41" s="205">
        <f t="shared" si="6"/>
        <v>0</v>
      </c>
      <c r="AH41" s="210"/>
      <c r="AI41" s="210"/>
      <c r="AJ41" s="210"/>
    </row>
    <row r="42" spans="1:36" s="72" customFormat="1" ht="15.75" customHeight="1">
      <c r="A42" s="100" t="s">
        <v>1558</v>
      </c>
      <c r="B42" s="205">
        <f t="shared" si="1"/>
        <v>0</v>
      </c>
      <c r="C42" s="205">
        <f>SUM('表六 (1)'!B43)</f>
        <v>0</v>
      </c>
      <c r="D42" s="205">
        <f t="shared" si="2"/>
        <v>0</v>
      </c>
      <c r="E42" s="210"/>
      <c r="F42" s="210"/>
      <c r="G42" s="210"/>
      <c r="H42" s="210"/>
      <c r="I42" s="210"/>
      <c r="J42" s="210"/>
      <c r="K42" s="205">
        <f t="shared" si="4"/>
        <v>0</v>
      </c>
      <c r="L42" s="210"/>
      <c r="M42" s="210"/>
      <c r="N42" s="210"/>
      <c r="O42" s="210"/>
      <c r="P42" s="210"/>
      <c r="Q42" s="210"/>
      <c r="R42" s="210"/>
      <c r="S42" s="210"/>
      <c r="T42" s="210"/>
      <c r="U42" s="210"/>
      <c r="V42" s="210"/>
      <c r="W42" s="210"/>
      <c r="X42" s="210"/>
      <c r="Y42" s="210"/>
      <c r="Z42" s="210"/>
      <c r="AA42" s="210"/>
      <c r="AB42" s="210"/>
      <c r="AC42" s="210"/>
      <c r="AD42" s="210"/>
      <c r="AE42" s="210"/>
      <c r="AF42" s="210"/>
      <c r="AG42" s="205">
        <f t="shared" si="6"/>
        <v>0</v>
      </c>
      <c r="AH42" s="210"/>
      <c r="AI42" s="210"/>
      <c r="AJ42" s="210"/>
    </row>
    <row r="43" spans="1:36" s="72" customFormat="1" ht="15.75" customHeight="1">
      <c r="A43" s="100" t="s">
        <v>1559</v>
      </c>
      <c r="B43" s="205">
        <f t="shared" si="1"/>
        <v>0</v>
      </c>
      <c r="C43" s="205">
        <f>SUM('表六 (1)'!B44)</f>
        <v>0</v>
      </c>
      <c r="D43" s="205">
        <f t="shared" si="2"/>
        <v>0</v>
      </c>
      <c r="E43" s="210"/>
      <c r="F43" s="210"/>
      <c r="G43" s="210"/>
      <c r="H43" s="210"/>
      <c r="I43" s="210"/>
      <c r="J43" s="210"/>
      <c r="K43" s="205">
        <f t="shared" si="4"/>
        <v>0</v>
      </c>
      <c r="L43" s="210"/>
      <c r="M43" s="210"/>
      <c r="N43" s="210"/>
      <c r="O43" s="210"/>
      <c r="P43" s="210"/>
      <c r="Q43" s="210"/>
      <c r="R43" s="210"/>
      <c r="S43" s="210"/>
      <c r="T43" s="210"/>
      <c r="U43" s="210"/>
      <c r="V43" s="210"/>
      <c r="W43" s="210"/>
      <c r="X43" s="210"/>
      <c r="Y43" s="210"/>
      <c r="Z43" s="210"/>
      <c r="AA43" s="210"/>
      <c r="AB43" s="210"/>
      <c r="AC43" s="210"/>
      <c r="AD43" s="210"/>
      <c r="AE43" s="210"/>
      <c r="AF43" s="210"/>
      <c r="AG43" s="205">
        <f t="shared" si="6"/>
        <v>0</v>
      </c>
      <c r="AH43" s="210"/>
      <c r="AI43" s="210"/>
      <c r="AJ43" s="210"/>
    </row>
    <row r="44" spans="1:36" s="72" customFormat="1" ht="15.75" customHeight="1">
      <c r="A44" s="100" t="s">
        <v>1560</v>
      </c>
      <c r="B44" s="205">
        <f t="shared" si="1"/>
        <v>0</v>
      </c>
      <c r="C44" s="205">
        <f>SUM('表六 (1)'!B45)</f>
        <v>0</v>
      </c>
      <c r="D44" s="205">
        <f t="shared" si="2"/>
        <v>0</v>
      </c>
      <c r="E44" s="210"/>
      <c r="F44" s="210"/>
      <c r="G44" s="210"/>
      <c r="H44" s="210"/>
      <c r="I44" s="210"/>
      <c r="J44" s="210"/>
      <c r="K44" s="205">
        <f t="shared" si="4"/>
        <v>0</v>
      </c>
      <c r="L44" s="210"/>
      <c r="M44" s="210"/>
      <c r="N44" s="210"/>
      <c r="O44" s="210"/>
      <c r="P44" s="210"/>
      <c r="Q44" s="210"/>
      <c r="R44" s="210"/>
      <c r="S44" s="210"/>
      <c r="T44" s="210"/>
      <c r="U44" s="210"/>
      <c r="V44" s="210"/>
      <c r="W44" s="210"/>
      <c r="X44" s="210"/>
      <c r="Y44" s="210"/>
      <c r="Z44" s="210"/>
      <c r="AA44" s="210"/>
      <c r="AB44" s="210"/>
      <c r="AC44" s="210"/>
      <c r="AD44" s="210"/>
      <c r="AE44" s="210"/>
      <c r="AF44" s="210"/>
      <c r="AG44" s="205">
        <f t="shared" si="6"/>
        <v>0</v>
      </c>
      <c r="AH44" s="210"/>
      <c r="AI44" s="210"/>
      <c r="AJ44" s="210"/>
    </row>
    <row r="45" spans="1:36" s="72" customFormat="1" ht="15.75" customHeight="1">
      <c r="A45" s="100" t="s">
        <v>1561</v>
      </c>
      <c r="B45" s="205">
        <f t="shared" si="1"/>
        <v>0</v>
      </c>
      <c r="C45" s="205">
        <f>SUM('表六 (1)'!B46)</f>
        <v>0</v>
      </c>
      <c r="D45" s="205">
        <f t="shared" si="2"/>
        <v>0</v>
      </c>
      <c r="E45" s="210"/>
      <c r="F45" s="210"/>
      <c r="G45" s="210"/>
      <c r="H45" s="210"/>
      <c r="I45" s="210"/>
      <c r="J45" s="210"/>
      <c r="K45" s="205">
        <f t="shared" si="4"/>
        <v>0</v>
      </c>
      <c r="L45" s="210"/>
      <c r="M45" s="210"/>
      <c r="N45" s="210"/>
      <c r="O45" s="210"/>
      <c r="P45" s="210"/>
      <c r="Q45" s="210"/>
      <c r="R45" s="210"/>
      <c r="S45" s="210"/>
      <c r="T45" s="210"/>
      <c r="U45" s="210"/>
      <c r="V45" s="210"/>
      <c r="W45" s="210"/>
      <c r="X45" s="210"/>
      <c r="Y45" s="210"/>
      <c r="Z45" s="210"/>
      <c r="AA45" s="210"/>
      <c r="AB45" s="210"/>
      <c r="AC45" s="210"/>
      <c r="AD45" s="210"/>
      <c r="AE45" s="210"/>
      <c r="AF45" s="210"/>
      <c r="AG45" s="205">
        <f t="shared" si="6"/>
        <v>0</v>
      </c>
      <c r="AH45" s="210"/>
      <c r="AI45" s="210"/>
      <c r="AJ45" s="210"/>
    </row>
    <row r="46" spans="1:36" s="72" customFormat="1" ht="15.75" customHeight="1">
      <c r="A46" s="100" t="s">
        <v>1562</v>
      </c>
      <c r="B46" s="205">
        <f t="shared" si="1"/>
        <v>0</v>
      </c>
      <c r="C46" s="205">
        <f>SUM('表六 (1)'!B47)</f>
        <v>0</v>
      </c>
      <c r="D46" s="205">
        <f t="shared" si="2"/>
        <v>0</v>
      </c>
      <c r="E46" s="210"/>
      <c r="F46" s="210"/>
      <c r="G46" s="210"/>
      <c r="H46" s="210"/>
      <c r="I46" s="210"/>
      <c r="J46" s="210"/>
      <c r="K46" s="205">
        <f t="shared" si="4"/>
        <v>0</v>
      </c>
      <c r="L46" s="210"/>
      <c r="M46" s="210"/>
      <c r="N46" s="210"/>
      <c r="O46" s="210"/>
      <c r="P46" s="210"/>
      <c r="Q46" s="210"/>
      <c r="R46" s="210"/>
      <c r="S46" s="210"/>
      <c r="T46" s="210"/>
      <c r="U46" s="210"/>
      <c r="V46" s="210"/>
      <c r="W46" s="210"/>
      <c r="X46" s="210"/>
      <c r="Y46" s="210"/>
      <c r="Z46" s="210"/>
      <c r="AA46" s="210"/>
      <c r="AB46" s="210"/>
      <c r="AC46" s="210"/>
      <c r="AD46" s="210"/>
      <c r="AE46" s="210"/>
      <c r="AF46" s="210"/>
      <c r="AG46" s="205">
        <f t="shared" si="6"/>
        <v>0</v>
      </c>
      <c r="AH46" s="210"/>
      <c r="AI46" s="210"/>
      <c r="AJ46" s="210"/>
    </row>
    <row r="47" spans="1:36" s="72" customFormat="1" ht="15.75" customHeight="1">
      <c r="A47" s="100" t="s">
        <v>1563</v>
      </c>
      <c r="B47" s="205">
        <f t="shared" si="1"/>
        <v>0</v>
      </c>
      <c r="C47" s="205">
        <f>SUM('表六 (1)'!B48)</f>
        <v>0</v>
      </c>
      <c r="D47" s="205">
        <f t="shared" si="2"/>
        <v>0</v>
      </c>
      <c r="E47" s="210"/>
      <c r="F47" s="210"/>
      <c r="G47" s="210"/>
      <c r="H47" s="210"/>
      <c r="I47" s="210"/>
      <c r="J47" s="210"/>
      <c r="K47" s="205">
        <f t="shared" si="4"/>
        <v>0</v>
      </c>
      <c r="L47" s="210"/>
      <c r="M47" s="210"/>
      <c r="N47" s="210"/>
      <c r="O47" s="210"/>
      <c r="P47" s="210"/>
      <c r="Q47" s="210"/>
      <c r="R47" s="210"/>
      <c r="S47" s="210"/>
      <c r="T47" s="210"/>
      <c r="U47" s="210"/>
      <c r="V47" s="210"/>
      <c r="W47" s="210"/>
      <c r="X47" s="210"/>
      <c r="Y47" s="210"/>
      <c r="Z47" s="210"/>
      <c r="AA47" s="210"/>
      <c r="AB47" s="210"/>
      <c r="AC47" s="210"/>
      <c r="AD47" s="210"/>
      <c r="AE47" s="210"/>
      <c r="AF47" s="210"/>
      <c r="AG47" s="205">
        <f t="shared" si="6"/>
        <v>0</v>
      </c>
      <c r="AH47" s="210"/>
      <c r="AI47" s="210"/>
      <c r="AJ47" s="210"/>
    </row>
    <row r="48" spans="1:36" s="72" customFormat="1" ht="15.75" customHeight="1">
      <c r="A48" s="100" t="s">
        <v>1564</v>
      </c>
      <c r="B48" s="205">
        <f t="shared" si="1"/>
        <v>0</v>
      </c>
      <c r="C48" s="205">
        <f>SUM('表六 (1)'!B49)</f>
        <v>0</v>
      </c>
      <c r="D48" s="205">
        <f t="shared" si="2"/>
        <v>0</v>
      </c>
      <c r="E48" s="210"/>
      <c r="F48" s="210"/>
      <c r="G48" s="210"/>
      <c r="H48" s="210"/>
      <c r="I48" s="210"/>
      <c r="J48" s="210"/>
      <c r="K48" s="205">
        <f t="shared" si="4"/>
        <v>0</v>
      </c>
      <c r="L48" s="210"/>
      <c r="M48" s="210"/>
      <c r="N48" s="210"/>
      <c r="O48" s="210"/>
      <c r="P48" s="210"/>
      <c r="Q48" s="210"/>
      <c r="R48" s="210"/>
      <c r="S48" s="210"/>
      <c r="T48" s="210"/>
      <c r="U48" s="210"/>
      <c r="V48" s="210"/>
      <c r="W48" s="210"/>
      <c r="X48" s="210"/>
      <c r="Y48" s="210"/>
      <c r="Z48" s="210"/>
      <c r="AA48" s="210"/>
      <c r="AB48" s="210"/>
      <c r="AC48" s="210"/>
      <c r="AD48" s="210"/>
      <c r="AE48" s="210"/>
      <c r="AF48" s="210"/>
      <c r="AG48" s="205">
        <f t="shared" si="6"/>
        <v>0</v>
      </c>
      <c r="AH48" s="210"/>
      <c r="AI48" s="210"/>
      <c r="AJ48" s="210"/>
    </row>
    <row r="49" spans="1:36" s="72" customFormat="1" ht="15.75" customHeight="1">
      <c r="A49" s="100" t="s">
        <v>1565</v>
      </c>
      <c r="B49" s="205">
        <f t="shared" si="1"/>
        <v>0</v>
      </c>
      <c r="C49" s="205">
        <f>SUM('表六 (1)'!B50)</f>
        <v>0</v>
      </c>
      <c r="D49" s="205">
        <f t="shared" si="2"/>
        <v>0</v>
      </c>
      <c r="E49" s="210"/>
      <c r="F49" s="210"/>
      <c r="G49" s="210"/>
      <c r="H49" s="210"/>
      <c r="I49" s="210"/>
      <c r="J49" s="210"/>
      <c r="K49" s="205">
        <f t="shared" si="4"/>
        <v>0</v>
      </c>
      <c r="L49" s="210"/>
      <c r="M49" s="210"/>
      <c r="N49" s="210"/>
      <c r="O49" s="210"/>
      <c r="P49" s="210"/>
      <c r="Q49" s="210"/>
      <c r="R49" s="210"/>
      <c r="S49" s="210"/>
      <c r="T49" s="210"/>
      <c r="U49" s="210"/>
      <c r="V49" s="210"/>
      <c r="W49" s="210"/>
      <c r="X49" s="210"/>
      <c r="Y49" s="210"/>
      <c r="Z49" s="210"/>
      <c r="AA49" s="210"/>
      <c r="AB49" s="210"/>
      <c r="AC49" s="210"/>
      <c r="AD49" s="210"/>
      <c r="AE49" s="210"/>
      <c r="AF49" s="210"/>
      <c r="AG49" s="205">
        <f t="shared" si="6"/>
        <v>0</v>
      </c>
      <c r="AH49" s="210"/>
      <c r="AI49" s="210"/>
      <c r="AJ49" s="210"/>
    </row>
    <row r="50" spans="1:36" s="72" customFormat="1" ht="15.75" customHeight="1">
      <c r="A50" s="100" t="s">
        <v>1566</v>
      </c>
      <c r="B50" s="205">
        <f t="shared" si="1"/>
        <v>0</v>
      </c>
      <c r="C50" s="205">
        <f>SUM('表六 (1)'!B51)</f>
        <v>0</v>
      </c>
      <c r="D50" s="205">
        <f t="shared" si="2"/>
        <v>0</v>
      </c>
      <c r="E50" s="210"/>
      <c r="F50" s="210"/>
      <c r="G50" s="210"/>
      <c r="H50" s="210"/>
      <c r="I50" s="210"/>
      <c r="J50" s="210"/>
      <c r="K50" s="205">
        <f t="shared" si="4"/>
        <v>0</v>
      </c>
      <c r="L50" s="210"/>
      <c r="M50" s="210"/>
      <c r="N50" s="210"/>
      <c r="O50" s="210"/>
      <c r="P50" s="210"/>
      <c r="Q50" s="210"/>
      <c r="R50" s="210"/>
      <c r="S50" s="210"/>
      <c r="T50" s="210"/>
      <c r="U50" s="210"/>
      <c r="V50" s="210"/>
      <c r="W50" s="210"/>
      <c r="X50" s="210"/>
      <c r="Y50" s="210"/>
      <c r="Z50" s="210"/>
      <c r="AA50" s="210"/>
      <c r="AB50" s="210"/>
      <c r="AC50" s="210"/>
      <c r="AD50" s="210"/>
      <c r="AE50" s="210"/>
      <c r="AF50" s="210"/>
      <c r="AG50" s="205">
        <f t="shared" si="6"/>
        <v>0</v>
      </c>
      <c r="AH50" s="210"/>
      <c r="AI50" s="210"/>
      <c r="AJ50" s="210"/>
    </row>
    <row r="51" spans="1:36" s="72" customFormat="1" ht="15.75" customHeight="1">
      <c r="A51" s="100" t="s">
        <v>1567</v>
      </c>
      <c r="B51" s="205">
        <f t="shared" si="1"/>
        <v>0</v>
      </c>
      <c r="C51" s="205">
        <f>SUM('表六 (1)'!B52)</f>
        <v>0</v>
      </c>
      <c r="D51" s="205">
        <f t="shared" si="2"/>
        <v>0</v>
      </c>
      <c r="E51" s="210"/>
      <c r="F51" s="210"/>
      <c r="G51" s="210"/>
      <c r="H51" s="210"/>
      <c r="I51" s="210"/>
      <c r="J51" s="210"/>
      <c r="K51" s="205">
        <f t="shared" si="4"/>
        <v>0</v>
      </c>
      <c r="L51" s="210"/>
      <c r="M51" s="210"/>
      <c r="N51" s="210"/>
      <c r="O51" s="210"/>
      <c r="P51" s="210"/>
      <c r="Q51" s="210"/>
      <c r="R51" s="210"/>
      <c r="S51" s="210"/>
      <c r="T51" s="210"/>
      <c r="U51" s="210"/>
      <c r="V51" s="210"/>
      <c r="W51" s="210"/>
      <c r="X51" s="210"/>
      <c r="Y51" s="210"/>
      <c r="Z51" s="210"/>
      <c r="AA51" s="210"/>
      <c r="AB51" s="210"/>
      <c r="AC51" s="210"/>
      <c r="AD51" s="210"/>
      <c r="AE51" s="210"/>
      <c r="AF51" s="210"/>
      <c r="AG51" s="205">
        <f t="shared" si="6"/>
        <v>0</v>
      </c>
      <c r="AH51" s="210"/>
      <c r="AI51" s="210"/>
      <c r="AJ51" s="210"/>
    </row>
    <row r="52" spans="1:36" s="72" customFormat="1" ht="15.75" customHeight="1">
      <c r="A52" s="98" t="s">
        <v>1568</v>
      </c>
      <c r="B52" s="205">
        <f t="shared" si="1"/>
        <v>0</v>
      </c>
      <c r="C52" s="205">
        <f>SUM('表六 (1)'!B53)</f>
        <v>0</v>
      </c>
      <c r="D52" s="205">
        <f t="shared" si="2"/>
        <v>0</v>
      </c>
      <c r="E52" s="208">
        <f aca="true" t="shared" si="17" ref="E52:AC52">SUM(E53:E54)</f>
        <v>0</v>
      </c>
      <c r="F52" s="208">
        <f t="shared" si="17"/>
        <v>0</v>
      </c>
      <c r="G52" s="208">
        <f t="shared" si="17"/>
        <v>0</v>
      </c>
      <c r="H52" s="208">
        <f t="shared" si="17"/>
        <v>0</v>
      </c>
      <c r="I52" s="208">
        <f t="shared" si="17"/>
        <v>0</v>
      </c>
      <c r="J52" s="208">
        <f t="shared" si="17"/>
        <v>0</v>
      </c>
      <c r="K52" s="205">
        <f t="shared" si="4"/>
        <v>0</v>
      </c>
      <c r="L52" s="208">
        <f t="shared" si="17"/>
        <v>0</v>
      </c>
      <c r="M52" s="208">
        <f t="shared" si="17"/>
        <v>0</v>
      </c>
      <c r="N52" s="208">
        <f t="shared" si="17"/>
        <v>0</v>
      </c>
      <c r="O52" s="208">
        <f t="shared" si="17"/>
        <v>0</v>
      </c>
      <c r="P52" s="208">
        <f t="shared" si="17"/>
        <v>0</v>
      </c>
      <c r="Q52" s="208">
        <f t="shared" si="17"/>
        <v>0</v>
      </c>
      <c r="R52" s="208">
        <f t="shared" si="17"/>
        <v>0</v>
      </c>
      <c r="S52" s="208">
        <f t="shared" si="17"/>
        <v>0</v>
      </c>
      <c r="T52" s="208">
        <f t="shared" si="17"/>
        <v>0</v>
      </c>
      <c r="U52" s="208">
        <f t="shared" si="17"/>
        <v>0</v>
      </c>
      <c r="V52" s="208">
        <f t="shared" si="17"/>
        <v>0</v>
      </c>
      <c r="W52" s="208">
        <f t="shared" si="17"/>
        <v>0</v>
      </c>
      <c r="X52" s="208">
        <f t="shared" si="17"/>
        <v>0</v>
      </c>
      <c r="Y52" s="208">
        <f t="shared" si="17"/>
        <v>0</v>
      </c>
      <c r="Z52" s="208">
        <f t="shared" si="17"/>
        <v>0</v>
      </c>
      <c r="AA52" s="208">
        <f t="shared" si="17"/>
        <v>0</v>
      </c>
      <c r="AB52" s="208">
        <f t="shared" si="17"/>
        <v>0</v>
      </c>
      <c r="AC52" s="208">
        <f t="shared" si="17"/>
        <v>0</v>
      </c>
      <c r="AD52" s="208">
        <f aca="true" t="shared" si="18" ref="AD52:AJ52">SUM(AD53:AD54)</f>
        <v>0</v>
      </c>
      <c r="AE52" s="208">
        <f t="shared" si="18"/>
        <v>0</v>
      </c>
      <c r="AF52" s="208">
        <f t="shared" si="18"/>
        <v>0</v>
      </c>
      <c r="AG52" s="205">
        <f t="shared" si="6"/>
        <v>0</v>
      </c>
      <c r="AH52" s="208">
        <f t="shared" si="18"/>
        <v>0</v>
      </c>
      <c r="AI52" s="208">
        <f t="shared" si="18"/>
        <v>0</v>
      </c>
      <c r="AJ52" s="208">
        <f t="shared" si="18"/>
        <v>0</v>
      </c>
    </row>
    <row r="53" spans="1:36" s="72" customFormat="1" ht="15.75" customHeight="1">
      <c r="A53" s="98" t="s">
        <v>1569</v>
      </c>
      <c r="B53" s="205">
        <f t="shared" si="1"/>
        <v>0</v>
      </c>
      <c r="C53" s="205">
        <f>SUM('表六 (1)'!B54)</f>
        <v>0</v>
      </c>
      <c r="D53" s="205">
        <f t="shared" si="2"/>
        <v>0</v>
      </c>
      <c r="E53" s="210"/>
      <c r="F53" s="210"/>
      <c r="G53" s="210"/>
      <c r="H53" s="210"/>
      <c r="I53" s="210"/>
      <c r="J53" s="210"/>
      <c r="K53" s="205">
        <f t="shared" si="4"/>
        <v>0</v>
      </c>
      <c r="L53" s="210"/>
      <c r="M53" s="210"/>
      <c r="N53" s="210"/>
      <c r="O53" s="210"/>
      <c r="P53" s="210"/>
      <c r="Q53" s="210"/>
      <c r="R53" s="210"/>
      <c r="S53" s="210"/>
      <c r="T53" s="210"/>
      <c r="U53" s="210"/>
      <c r="V53" s="210"/>
      <c r="W53" s="210"/>
      <c r="X53" s="210"/>
      <c r="Y53" s="210"/>
      <c r="Z53" s="210"/>
      <c r="AA53" s="210"/>
      <c r="AB53" s="210"/>
      <c r="AC53" s="210"/>
      <c r="AD53" s="210"/>
      <c r="AE53" s="210"/>
      <c r="AF53" s="210"/>
      <c r="AG53" s="205">
        <f t="shared" si="6"/>
        <v>0</v>
      </c>
      <c r="AH53" s="210"/>
      <c r="AI53" s="210"/>
      <c r="AJ53" s="210"/>
    </row>
    <row r="54" spans="1:36" s="72" customFormat="1" ht="15.75" customHeight="1">
      <c r="A54" s="98" t="s">
        <v>1570</v>
      </c>
      <c r="B54" s="205">
        <f t="shared" si="1"/>
        <v>0</v>
      </c>
      <c r="C54" s="205">
        <f>SUM('表六 (1)'!B55)</f>
        <v>0</v>
      </c>
      <c r="D54" s="205">
        <f t="shared" si="2"/>
        <v>0</v>
      </c>
      <c r="E54" s="208">
        <f aca="true" t="shared" si="19" ref="E54:AC54">SUM(E55:E63)</f>
        <v>0</v>
      </c>
      <c r="F54" s="208">
        <f t="shared" si="19"/>
        <v>0</v>
      </c>
      <c r="G54" s="208">
        <f t="shared" si="19"/>
        <v>0</v>
      </c>
      <c r="H54" s="208">
        <f t="shared" si="19"/>
        <v>0</v>
      </c>
      <c r="I54" s="208">
        <f t="shared" si="19"/>
        <v>0</v>
      </c>
      <c r="J54" s="208">
        <f t="shared" si="19"/>
        <v>0</v>
      </c>
      <c r="K54" s="205">
        <f aca="true" t="shared" si="20" ref="K54:K117">SUM(L54:AE54)</f>
        <v>0</v>
      </c>
      <c r="L54" s="208">
        <f t="shared" si="19"/>
        <v>0</v>
      </c>
      <c r="M54" s="208">
        <f t="shared" si="19"/>
        <v>0</v>
      </c>
      <c r="N54" s="208">
        <f t="shared" si="19"/>
        <v>0</v>
      </c>
      <c r="O54" s="208">
        <f t="shared" si="19"/>
        <v>0</v>
      </c>
      <c r="P54" s="208">
        <f t="shared" si="19"/>
        <v>0</v>
      </c>
      <c r="Q54" s="208">
        <f t="shared" si="19"/>
        <v>0</v>
      </c>
      <c r="R54" s="208">
        <f t="shared" si="19"/>
        <v>0</v>
      </c>
      <c r="S54" s="208">
        <f t="shared" si="19"/>
        <v>0</v>
      </c>
      <c r="T54" s="208">
        <f t="shared" si="19"/>
        <v>0</v>
      </c>
      <c r="U54" s="208">
        <f t="shared" si="19"/>
        <v>0</v>
      </c>
      <c r="V54" s="208">
        <f t="shared" si="19"/>
        <v>0</v>
      </c>
      <c r="W54" s="208">
        <f t="shared" si="19"/>
        <v>0</v>
      </c>
      <c r="X54" s="208">
        <f t="shared" si="19"/>
        <v>0</v>
      </c>
      <c r="Y54" s="208">
        <f t="shared" si="19"/>
        <v>0</v>
      </c>
      <c r="Z54" s="208">
        <f t="shared" si="19"/>
        <v>0</v>
      </c>
      <c r="AA54" s="208">
        <f t="shared" si="19"/>
        <v>0</v>
      </c>
      <c r="AB54" s="208">
        <f t="shared" si="19"/>
        <v>0</v>
      </c>
      <c r="AC54" s="208">
        <f t="shared" si="19"/>
        <v>0</v>
      </c>
      <c r="AD54" s="208">
        <f aca="true" t="shared" si="21" ref="AD54:AJ54">SUM(AD55:AD63)</f>
        <v>0</v>
      </c>
      <c r="AE54" s="208">
        <f t="shared" si="21"/>
        <v>0</v>
      </c>
      <c r="AF54" s="208">
        <f t="shared" si="21"/>
        <v>0</v>
      </c>
      <c r="AG54" s="205">
        <f aca="true" t="shared" si="22" ref="AG54:AG117">SUM(AH54:AI54)</f>
        <v>0</v>
      </c>
      <c r="AH54" s="208">
        <f t="shared" si="21"/>
        <v>0</v>
      </c>
      <c r="AI54" s="208">
        <f t="shared" si="21"/>
        <v>0</v>
      </c>
      <c r="AJ54" s="208">
        <f t="shared" si="21"/>
        <v>0</v>
      </c>
    </row>
    <row r="55" spans="1:36" s="72" customFormat="1" ht="15.75" customHeight="1">
      <c r="A55" s="98" t="s">
        <v>1571</v>
      </c>
      <c r="B55" s="205">
        <f t="shared" si="1"/>
        <v>0</v>
      </c>
      <c r="C55" s="205">
        <f>SUM('表六 (1)'!B56)</f>
        <v>0</v>
      </c>
      <c r="D55" s="205">
        <f t="shared" si="2"/>
        <v>0</v>
      </c>
      <c r="E55" s="210"/>
      <c r="F55" s="210"/>
      <c r="G55" s="210"/>
      <c r="H55" s="210"/>
      <c r="I55" s="210"/>
      <c r="J55" s="210"/>
      <c r="K55" s="205">
        <f t="shared" si="20"/>
        <v>0</v>
      </c>
      <c r="L55" s="210"/>
      <c r="M55" s="210"/>
      <c r="N55" s="210"/>
      <c r="O55" s="210"/>
      <c r="P55" s="210"/>
      <c r="Q55" s="210"/>
      <c r="R55" s="210"/>
      <c r="S55" s="210"/>
      <c r="T55" s="210"/>
      <c r="U55" s="210"/>
      <c r="V55" s="210"/>
      <c r="W55" s="210"/>
      <c r="X55" s="210"/>
      <c r="Y55" s="210"/>
      <c r="Z55" s="210"/>
      <c r="AA55" s="210"/>
      <c r="AB55" s="210"/>
      <c r="AC55" s="210"/>
      <c r="AD55" s="210"/>
      <c r="AE55" s="210"/>
      <c r="AF55" s="210"/>
      <c r="AG55" s="205">
        <f t="shared" si="22"/>
        <v>0</v>
      </c>
      <c r="AH55" s="210"/>
      <c r="AI55" s="210"/>
      <c r="AJ55" s="210"/>
    </row>
    <row r="56" spans="1:36" s="72" customFormat="1" ht="15.75" customHeight="1">
      <c r="A56" s="98" t="s">
        <v>1572</v>
      </c>
      <c r="B56" s="205">
        <f t="shared" si="1"/>
        <v>0</v>
      </c>
      <c r="C56" s="205">
        <f>SUM('表六 (1)'!B57)</f>
        <v>0</v>
      </c>
      <c r="D56" s="205">
        <f t="shared" si="2"/>
        <v>0</v>
      </c>
      <c r="E56" s="210"/>
      <c r="F56" s="210"/>
      <c r="G56" s="210"/>
      <c r="H56" s="210"/>
      <c r="I56" s="210"/>
      <c r="J56" s="210"/>
      <c r="K56" s="205">
        <f t="shared" si="20"/>
        <v>0</v>
      </c>
      <c r="L56" s="210"/>
      <c r="M56" s="210"/>
      <c r="N56" s="210"/>
      <c r="O56" s="210"/>
      <c r="P56" s="210"/>
      <c r="Q56" s="210"/>
      <c r="R56" s="210"/>
      <c r="S56" s="210"/>
      <c r="T56" s="210"/>
      <c r="U56" s="210"/>
      <c r="V56" s="210"/>
      <c r="W56" s="210"/>
      <c r="X56" s="210"/>
      <c r="Y56" s="210"/>
      <c r="Z56" s="210"/>
      <c r="AA56" s="210"/>
      <c r="AB56" s="210"/>
      <c r="AC56" s="210"/>
      <c r="AD56" s="210"/>
      <c r="AE56" s="210"/>
      <c r="AF56" s="210"/>
      <c r="AG56" s="205">
        <f t="shared" si="22"/>
        <v>0</v>
      </c>
      <c r="AH56" s="210"/>
      <c r="AI56" s="210"/>
      <c r="AJ56" s="210"/>
    </row>
    <row r="57" spans="1:36" s="72" customFormat="1" ht="15.75" customHeight="1">
      <c r="A57" s="98" t="s">
        <v>1573</v>
      </c>
      <c r="B57" s="205">
        <f t="shared" si="1"/>
        <v>0</v>
      </c>
      <c r="C57" s="205">
        <f>SUM('表六 (1)'!B58)</f>
        <v>0</v>
      </c>
      <c r="D57" s="205">
        <f t="shared" si="2"/>
        <v>0</v>
      </c>
      <c r="E57" s="210"/>
      <c r="F57" s="210"/>
      <c r="G57" s="210"/>
      <c r="H57" s="210"/>
      <c r="I57" s="210"/>
      <c r="J57" s="210"/>
      <c r="K57" s="205">
        <f t="shared" si="20"/>
        <v>0</v>
      </c>
      <c r="L57" s="210"/>
      <c r="M57" s="210"/>
      <c r="N57" s="210"/>
      <c r="O57" s="210"/>
      <c r="P57" s="210"/>
      <c r="Q57" s="210"/>
      <c r="R57" s="210"/>
      <c r="S57" s="210"/>
      <c r="T57" s="210"/>
      <c r="U57" s="210"/>
      <c r="V57" s="210"/>
      <c r="W57" s="210"/>
      <c r="X57" s="210"/>
      <c r="Y57" s="210"/>
      <c r="Z57" s="210"/>
      <c r="AA57" s="210"/>
      <c r="AB57" s="210"/>
      <c r="AC57" s="210"/>
      <c r="AD57" s="210"/>
      <c r="AE57" s="210"/>
      <c r="AF57" s="210"/>
      <c r="AG57" s="205">
        <f t="shared" si="22"/>
        <v>0</v>
      </c>
      <c r="AH57" s="210"/>
      <c r="AI57" s="210"/>
      <c r="AJ57" s="210"/>
    </row>
    <row r="58" spans="1:36" s="72" customFormat="1" ht="15.75" customHeight="1">
      <c r="A58" s="98" t="s">
        <v>1574</v>
      </c>
      <c r="B58" s="205">
        <f t="shared" si="1"/>
        <v>0</v>
      </c>
      <c r="C58" s="205">
        <f>SUM('表六 (1)'!B59)</f>
        <v>0</v>
      </c>
      <c r="D58" s="205">
        <f t="shared" si="2"/>
        <v>0</v>
      </c>
      <c r="E58" s="210"/>
      <c r="F58" s="210"/>
      <c r="G58" s="210"/>
      <c r="H58" s="210"/>
      <c r="I58" s="210"/>
      <c r="J58" s="210"/>
      <c r="K58" s="205">
        <f t="shared" si="20"/>
        <v>0</v>
      </c>
      <c r="L58" s="210"/>
      <c r="M58" s="210"/>
      <c r="N58" s="210"/>
      <c r="O58" s="210"/>
      <c r="P58" s="210"/>
      <c r="Q58" s="210"/>
      <c r="R58" s="210"/>
      <c r="S58" s="210"/>
      <c r="T58" s="210"/>
      <c r="U58" s="210"/>
      <c r="V58" s="210"/>
      <c r="W58" s="210"/>
      <c r="X58" s="210"/>
      <c r="Y58" s="210"/>
      <c r="Z58" s="210"/>
      <c r="AA58" s="210"/>
      <c r="AB58" s="210"/>
      <c r="AC58" s="210"/>
      <c r="AD58" s="210"/>
      <c r="AE58" s="210"/>
      <c r="AF58" s="210"/>
      <c r="AG58" s="205">
        <f t="shared" si="22"/>
        <v>0</v>
      </c>
      <c r="AH58" s="210"/>
      <c r="AI58" s="210"/>
      <c r="AJ58" s="210"/>
    </row>
    <row r="59" spans="1:36" s="72" customFormat="1" ht="15.75" customHeight="1">
      <c r="A59" s="98" t="s">
        <v>1575</v>
      </c>
      <c r="B59" s="205">
        <f t="shared" si="1"/>
        <v>0</v>
      </c>
      <c r="C59" s="205">
        <f>SUM('表六 (1)'!B60)</f>
        <v>0</v>
      </c>
      <c r="D59" s="205">
        <f t="shared" si="2"/>
        <v>0</v>
      </c>
      <c r="E59" s="210"/>
      <c r="F59" s="210"/>
      <c r="G59" s="210"/>
      <c r="H59" s="210"/>
      <c r="I59" s="210"/>
      <c r="J59" s="210"/>
      <c r="K59" s="205">
        <f t="shared" si="20"/>
        <v>0</v>
      </c>
      <c r="L59" s="210"/>
      <c r="M59" s="210"/>
      <c r="N59" s="210"/>
      <c r="O59" s="210"/>
      <c r="P59" s="210"/>
      <c r="Q59" s="210"/>
      <c r="R59" s="210"/>
      <c r="S59" s="210"/>
      <c r="T59" s="210"/>
      <c r="U59" s="210"/>
      <c r="V59" s="210"/>
      <c r="W59" s="210"/>
      <c r="X59" s="210"/>
      <c r="Y59" s="210"/>
      <c r="Z59" s="210"/>
      <c r="AA59" s="210"/>
      <c r="AB59" s="210"/>
      <c r="AC59" s="210"/>
      <c r="AD59" s="210"/>
      <c r="AE59" s="210"/>
      <c r="AF59" s="210"/>
      <c r="AG59" s="205">
        <f t="shared" si="22"/>
        <v>0</v>
      </c>
      <c r="AH59" s="210"/>
      <c r="AI59" s="210"/>
      <c r="AJ59" s="210"/>
    </row>
    <row r="60" spans="1:36" s="72" customFormat="1" ht="15.75" customHeight="1">
      <c r="A60" s="98" t="s">
        <v>1576</v>
      </c>
      <c r="B60" s="205">
        <f t="shared" si="1"/>
        <v>0</v>
      </c>
      <c r="C60" s="205">
        <f>SUM('表六 (1)'!B61)</f>
        <v>0</v>
      </c>
      <c r="D60" s="205">
        <f t="shared" si="2"/>
        <v>0</v>
      </c>
      <c r="E60" s="210"/>
      <c r="F60" s="210"/>
      <c r="G60" s="210"/>
      <c r="H60" s="210"/>
      <c r="I60" s="210"/>
      <c r="J60" s="210"/>
      <c r="K60" s="205">
        <f t="shared" si="20"/>
        <v>0</v>
      </c>
      <c r="L60" s="210"/>
      <c r="M60" s="210"/>
      <c r="N60" s="210"/>
      <c r="O60" s="210"/>
      <c r="P60" s="210"/>
      <c r="Q60" s="210"/>
      <c r="R60" s="210"/>
      <c r="S60" s="210"/>
      <c r="T60" s="210"/>
      <c r="U60" s="210"/>
      <c r="V60" s="210"/>
      <c r="W60" s="210"/>
      <c r="X60" s="210"/>
      <c r="Y60" s="210"/>
      <c r="Z60" s="210"/>
      <c r="AA60" s="210"/>
      <c r="AB60" s="210"/>
      <c r="AC60" s="210"/>
      <c r="AD60" s="210"/>
      <c r="AE60" s="210"/>
      <c r="AF60" s="210"/>
      <c r="AG60" s="205">
        <f t="shared" si="22"/>
        <v>0</v>
      </c>
      <c r="AH60" s="210"/>
      <c r="AI60" s="210"/>
      <c r="AJ60" s="210"/>
    </row>
    <row r="61" spans="1:36" s="72" customFormat="1" ht="15.75" customHeight="1">
      <c r="A61" s="98" t="s">
        <v>1577</v>
      </c>
      <c r="B61" s="205">
        <f t="shared" si="1"/>
        <v>0</v>
      </c>
      <c r="C61" s="205">
        <f>SUM('表六 (1)'!B62)</f>
        <v>0</v>
      </c>
      <c r="D61" s="205">
        <f t="shared" si="2"/>
        <v>0</v>
      </c>
      <c r="E61" s="210"/>
      <c r="F61" s="210"/>
      <c r="G61" s="210"/>
      <c r="H61" s="210"/>
      <c r="I61" s="210"/>
      <c r="J61" s="210"/>
      <c r="K61" s="205">
        <f t="shared" si="20"/>
        <v>0</v>
      </c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05">
        <f t="shared" si="22"/>
        <v>0</v>
      </c>
      <c r="AH61" s="210"/>
      <c r="AI61" s="210"/>
      <c r="AJ61" s="210"/>
    </row>
    <row r="62" spans="1:36" s="72" customFormat="1" ht="15.75" customHeight="1">
      <c r="A62" s="98" t="s">
        <v>1578</v>
      </c>
      <c r="B62" s="205">
        <f t="shared" si="1"/>
        <v>0</v>
      </c>
      <c r="C62" s="205">
        <f>SUM('表六 (1)'!B63)</f>
        <v>0</v>
      </c>
      <c r="D62" s="205">
        <f t="shared" si="2"/>
        <v>0</v>
      </c>
      <c r="E62" s="210"/>
      <c r="F62" s="210"/>
      <c r="G62" s="210"/>
      <c r="H62" s="210"/>
      <c r="I62" s="210"/>
      <c r="J62" s="210"/>
      <c r="K62" s="205">
        <f t="shared" si="20"/>
        <v>0</v>
      </c>
      <c r="L62" s="210"/>
      <c r="M62" s="210"/>
      <c r="N62" s="210"/>
      <c r="O62" s="210"/>
      <c r="P62" s="210"/>
      <c r="Q62" s="210"/>
      <c r="R62" s="210"/>
      <c r="S62" s="210"/>
      <c r="T62" s="210"/>
      <c r="U62" s="210"/>
      <c r="V62" s="210"/>
      <c r="W62" s="210"/>
      <c r="X62" s="210"/>
      <c r="Y62" s="210"/>
      <c r="Z62" s="210"/>
      <c r="AA62" s="210"/>
      <c r="AB62" s="210"/>
      <c r="AC62" s="210"/>
      <c r="AD62" s="210"/>
      <c r="AE62" s="210"/>
      <c r="AF62" s="210"/>
      <c r="AG62" s="205">
        <f t="shared" si="22"/>
        <v>0</v>
      </c>
      <c r="AH62" s="210"/>
      <c r="AI62" s="210"/>
      <c r="AJ62" s="210"/>
    </row>
    <row r="63" spans="1:36" s="72" customFormat="1" ht="15.75" customHeight="1">
      <c r="A63" s="98" t="s">
        <v>1579</v>
      </c>
      <c r="B63" s="205">
        <f t="shared" si="1"/>
        <v>0</v>
      </c>
      <c r="C63" s="205">
        <f>SUM('表六 (1)'!B64)</f>
        <v>0</v>
      </c>
      <c r="D63" s="205">
        <f t="shared" si="2"/>
        <v>0</v>
      </c>
      <c r="E63" s="210"/>
      <c r="F63" s="210"/>
      <c r="G63" s="210"/>
      <c r="H63" s="210"/>
      <c r="I63" s="210"/>
      <c r="J63" s="210"/>
      <c r="K63" s="205">
        <f t="shared" si="20"/>
        <v>0</v>
      </c>
      <c r="L63" s="210"/>
      <c r="M63" s="210"/>
      <c r="N63" s="210"/>
      <c r="O63" s="210"/>
      <c r="P63" s="210"/>
      <c r="Q63" s="210"/>
      <c r="R63" s="210"/>
      <c r="S63" s="210"/>
      <c r="T63" s="210"/>
      <c r="U63" s="210"/>
      <c r="V63" s="210"/>
      <c r="W63" s="210"/>
      <c r="X63" s="210"/>
      <c r="Y63" s="210"/>
      <c r="Z63" s="210"/>
      <c r="AA63" s="210"/>
      <c r="AB63" s="210"/>
      <c r="AC63" s="210"/>
      <c r="AD63" s="210"/>
      <c r="AE63" s="210"/>
      <c r="AF63" s="210"/>
      <c r="AG63" s="205">
        <f t="shared" si="22"/>
        <v>0</v>
      </c>
      <c r="AH63" s="210"/>
      <c r="AI63" s="210"/>
      <c r="AJ63" s="210"/>
    </row>
    <row r="64" spans="1:36" s="72" customFormat="1" ht="15.75" customHeight="1">
      <c r="A64" s="98" t="s">
        <v>1580</v>
      </c>
      <c r="B64" s="205">
        <f t="shared" si="1"/>
        <v>0</v>
      </c>
      <c r="C64" s="205">
        <f>SUM('表六 (1)'!B65)</f>
        <v>0</v>
      </c>
      <c r="D64" s="205">
        <f t="shared" si="2"/>
        <v>0</v>
      </c>
      <c r="E64" s="208">
        <f aca="true" t="shared" si="23" ref="E64:AC64">SUM(E65:E66)</f>
        <v>0</v>
      </c>
      <c r="F64" s="208">
        <f t="shared" si="23"/>
        <v>0</v>
      </c>
      <c r="G64" s="208">
        <f t="shared" si="23"/>
        <v>0</v>
      </c>
      <c r="H64" s="208">
        <f t="shared" si="23"/>
        <v>0</v>
      </c>
      <c r="I64" s="208">
        <f t="shared" si="23"/>
        <v>0</v>
      </c>
      <c r="J64" s="208">
        <f t="shared" si="23"/>
        <v>0</v>
      </c>
      <c r="K64" s="205">
        <f t="shared" si="20"/>
        <v>0</v>
      </c>
      <c r="L64" s="208">
        <f t="shared" si="23"/>
        <v>0</v>
      </c>
      <c r="M64" s="208">
        <f t="shared" si="23"/>
        <v>0</v>
      </c>
      <c r="N64" s="208">
        <f t="shared" si="23"/>
        <v>0</v>
      </c>
      <c r="O64" s="208">
        <f t="shared" si="23"/>
        <v>0</v>
      </c>
      <c r="P64" s="208">
        <f t="shared" si="23"/>
        <v>0</v>
      </c>
      <c r="Q64" s="208">
        <f t="shared" si="23"/>
        <v>0</v>
      </c>
      <c r="R64" s="208">
        <f t="shared" si="23"/>
        <v>0</v>
      </c>
      <c r="S64" s="208">
        <f t="shared" si="23"/>
        <v>0</v>
      </c>
      <c r="T64" s="208">
        <f t="shared" si="23"/>
        <v>0</v>
      </c>
      <c r="U64" s="208">
        <f t="shared" si="23"/>
        <v>0</v>
      </c>
      <c r="V64" s="208">
        <f t="shared" si="23"/>
        <v>0</v>
      </c>
      <c r="W64" s="208">
        <f t="shared" si="23"/>
        <v>0</v>
      </c>
      <c r="X64" s="208">
        <f t="shared" si="23"/>
        <v>0</v>
      </c>
      <c r="Y64" s="208">
        <f t="shared" si="23"/>
        <v>0</v>
      </c>
      <c r="Z64" s="208">
        <f t="shared" si="23"/>
        <v>0</v>
      </c>
      <c r="AA64" s="208">
        <f t="shared" si="23"/>
        <v>0</v>
      </c>
      <c r="AB64" s="208">
        <f t="shared" si="23"/>
        <v>0</v>
      </c>
      <c r="AC64" s="208">
        <f t="shared" si="23"/>
        <v>0</v>
      </c>
      <c r="AD64" s="208">
        <f aca="true" t="shared" si="24" ref="AD64:AJ64">SUM(AD65:AD66)</f>
        <v>0</v>
      </c>
      <c r="AE64" s="208">
        <f t="shared" si="24"/>
        <v>0</v>
      </c>
      <c r="AF64" s="208">
        <f t="shared" si="24"/>
        <v>0</v>
      </c>
      <c r="AG64" s="205">
        <f t="shared" si="22"/>
        <v>0</v>
      </c>
      <c r="AH64" s="208">
        <f t="shared" si="24"/>
        <v>0</v>
      </c>
      <c r="AI64" s="208">
        <f t="shared" si="24"/>
        <v>0</v>
      </c>
      <c r="AJ64" s="208">
        <f t="shared" si="24"/>
        <v>0</v>
      </c>
    </row>
    <row r="65" spans="1:36" s="72" customFormat="1" ht="15.75" customHeight="1">
      <c r="A65" s="98" t="s">
        <v>1581</v>
      </c>
      <c r="B65" s="205">
        <f t="shared" si="1"/>
        <v>0</v>
      </c>
      <c r="C65" s="205">
        <f>SUM('表六 (1)'!B66)</f>
        <v>0</v>
      </c>
      <c r="D65" s="205">
        <f t="shared" si="2"/>
        <v>0</v>
      </c>
      <c r="E65" s="210"/>
      <c r="F65" s="210"/>
      <c r="G65" s="210"/>
      <c r="H65" s="210"/>
      <c r="I65" s="210"/>
      <c r="J65" s="210"/>
      <c r="K65" s="205">
        <f t="shared" si="20"/>
        <v>0</v>
      </c>
      <c r="L65" s="210"/>
      <c r="M65" s="210"/>
      <c r="N65" s="210"/>
      <c r="O65" s="210"/>
      <c r="P65" s="210"/>
      <c r="Q65" s="210"/>
      <c r="R65" s="210"/>
      <c r="S65" s="210"/>
      <c r="T65" s="210"/>
      <c r="U65" s="210"/>
      <c r="V65" s="210"/>
      <c r="W65" s="210"/>
      <c r="X65" s="210"/>
      <c r="Y65" s="210"/>
      <c r="Z65" s="210"/>
      <c r="AA65" s="210"/>
      <c r="AB65" s="210"/>
      <c r="AC65" s="210"/>
      <c r="AD65" s="210"/>
      <c r="AE65" s="210"/>
      <c r="AF65" s="210"/>
      <c r="AG65" s="205">
        <f t="shared" si="22"/>
        <v>0</v>
      </c>
      <c r="AH65" s="210"/>
      <c r="AI65" s="210"/>
      <c r="AJ65" s="210"/>
    </row>
    <row r="66" spans="1:36" s="72" customFormat="1" ht="15.75" customHeight="1">
      <c r="A66" s="98" t="s">
        <v>1582</v>
      </c>
      <c r="B66" s="205">
        <f t="shared" si="1"/>
        <v>0</v>
      </c>
      <c r="C66" s="205">
        <f>SUM('表六 (1)'!B67)</f>
        <v>0</v>
      </c>
      <c r="D66" s="205">
        <f t="shared" si="2"/>
        <v>0</v>
      </c>
      <c r="E66" s="208">
        <f aca="true" t="shared" si="25" ref="E66:AC66">SUM(E67:E74)</f>
        <v>0</v>
      </c>
      <c r="F66" s="208">
        <f t="shared" si="25"/>
        <v>0</v>
      </c>
      <c r="G66" s="208">
        <f t="shared" si="25"/>
        <v>0</v>
      </c>
      <c r="H66" s="208">
        <f t="shared" si="25"/>
        <v>0</v>
      </c>
      <c r="I66" s="208">
        <f t="shared" si="25"/>
        <v>0</v>
      </c>
      <c r="J66" s="208">
        <f t="shared" si="25"/>
        <v>0</v>
      </c>
      <c r="K66" s="205">
        <f t="shared" si="20"/>
        <v>0</v>
      </c>
      <c r="L66" s="208">
        <f t="shared" si="25"/>
        <v>0</v>
      </c>
      <c r="M66" s="208">
        <f t="shared" si="25"/>
        <v>0</v>
      </c>
      <c r="N66" s="208">
        <f t="shared" si="25"/>
        <v>0</v>
      </c>
      <c r="O66" s="208">
        <f t="shared" si="25"/>
        <v>0</v>
      </c>
      <c r="P66" s="208">
        <f t="shared" si="25"/>
        <v>0</v>
      </c>
      <c r="Q66" s="208">
        <f t="shared" si="25"/>
        <v>0</v>
      </c>
      <c r="R66" s="208">
        <f t="shared" si="25"/>
        <v>0</v>
      </c>
      <c r="S66" s="208">
        <f t="shared" si="25"/>
        <v>0</v>
      </c>
      <c r="T66" s="208">
        <f t="shared" si="25"/>
        <v>0</v>
      </c>
      <c r="U66" s="208">
        <f t="shared" si="25"/>
        <v>0</v>
      </c>
      <c r="V66" s="208">
        <f t="shared" si="25"/>
        <v>0</v>
      </c>
      <c r="W66" s="208">
        <f t="shared" si="25"/>
        <v>0</v>
      </c>
      <c r="X66" s="208">
        <f t="shared" si="25"/>
        <v>0</v>
      </c>
      <c r="Y66" s="208">
        <f t="shared" si="25"/>
        <v>0</v>
      </c>
      <c r="Z66" s="208">
        <f t="shared" si="25"/>
        <v>0</v>
      </c>
      <c r="AA66" s="208">
        <f t="shared" si="25"/>
        <v>0</v>
      </c>
      <c r="AB66" s="208">
        <f t="shared" si="25"/>
        <v>0</v>
      </c>
      <c r="AC66" s="208">
        <f t="shared" si="25"/>
        <v>0</v>
      </c>
      <c r="AD66" s="208">
        <f aca="true" t="shared" si="26" ref="AD66:AJ66">SUM(AD67:AD74)</f>
        <v>0</v>
      </c>
      <c r="AE66" s="208">
        <f t="shared" si="26"/>
        <v>0</v>
      </c>
      <c r="AF66" s="208">
        <f t="shared" si="26"/>
        <v>0</v>
      </c>
      <c r="AG66" s="205">
        <f t="shared" si="22"/>
        <v>0</v>
      </c>
      <c r="AH66" s="208">
        <f t="shared" si="26"/>
        <v>0</v>
      </c>
      <c r="AI66" s="208">
        <f t="shared" si="26"/>
        <v>0</v>
      </c>
      <c r="AJ66" s="208">
        <f t="shared" si="26"/>
        <v>0</v>
      </c>
    </row>
    <row r="67" spans="1:36" s="72" customFormat="1" ht="15.75" customHeight="1">
      <c r="A67" s="98" t="s">
        <v>1583</v>
      </c>
      <c r="B67" s="205">
        <f t="shared" si="1"/>
        <v>0</v>
      </c>
      <c r="C67" s="205">
        <f>SUM('表六 (1)'!B68)</f>
        <v>0</v>
      </c>
      <c r="D67" s="205">
        <f t="shared" si="2"/>
        <v>0</v>
      </c>
      <c r="E67" s="210"/>
      <c r="F67" s="210"/>
      <c r="G67" s="210"/>
      <c r="H67" s="210"/>
      <c r="I67" s="210"/>
      <c r="J67" s="210"/>
      <c r="K67" s="205">
        <f t="shared" si="20"/>
        <v>0</v>
      </c>
      <c r="L67" s="210"/>
      <c r="M67" s="210"/>
      <c r="N67" s="210"/>
      <c r="O67" s="210"/>
      <c r="P67" s="210"/>
      <c r="Q67" s="210"/>
      <c r="R67" s="210"/>
      <c r="S67" s="210"/>
      <c r="T67" s="210"/>
      <c r="U67" s="210"/>
      <c r="V67" s="210"/>
      <c r="W67" s="210"/>
      <c r="X67" s="210"/>
      <c r="Y67" s="210"/>
      <c r="Z67" s="210"/>
      <c r="AA67" s="210"/>
      <c r="AB67" s="210"/>
      <c r="AC67" s="210"/>
      <c r="AD67" s="210"/>
      <c r="AE67" s="210"/>
      <c r="AF67" s="210"/>
      <c r="AG67" s="205">
        <f t="shared" si="22"/>
        <v>0</v>
      </c>
      <c r="AH67" s="210"/>
      <c r="AI67" s="210"/>
      <c r="AJ67" s="210"/>
    </row>
    <row r="68" spans="1:36" s="72" customFormat="1" ht="15.75" customHeight="1">
      <c r="A68" s="98" t="s">
        <v>1584</v>
      </c>
      <c r="B68" s="205">
        <f t="shared" si="1"/>
        <v>0</v>
      </c>
      <c r="C68" s="205">
        <f>SUM('表六 (1)'!B69)</f>
        <v>0</v>
      </c>
      <c r="D68" s="205">
        <f t="shared" si="2"/>
        <v>0</v>
      </c>
      <c r="E68" s="210"/>
      <c r="F68" s="210"/>
      <c r="G68" s="210"/>
      <c r="H68" s="210"/>
      <c r="I68" s="210"/>
      <c r="J68" s="210"/>
      <c r="K68" s="205">
        <f t="shared" si="20"/>
        <v>0</v>
      </c>
      <c r="L68" s="210"/>
      <c r="M68" s="210"/>
      <c r="N68" s="210"/>
      <c r="O68" s="210"/>
      <c r="P68" s="210"/>
      <c r="Q68" s="210"/>
      <c r="R68" s="210"/>
      <c r="S68" s="210"/>
      <c r="T68" s="210"/>
      <c r="U68" s="210"/>
      <c r="V68" s="210"/>
      <c r="W68" s="210"/>
      <c r="X68" s="210"/>
      <c r="Y68" s="210"/>
      <c r="Z68" s="210"/>
      <c r="AA68" s="210"/>
      <c r="AB68" s="210"/>
      <c r="AC68" s="210"/>
      <c r="AD68" s="210"/>
      <c r="AE68" s="210"/>
      <c r="AF68" s="210"/>
      <c r="AG68" s="205">
        <f t="shared" si="22"/>
        <v>0</v>
      </c>
      <c r="AH68" s="210"/>
      <c r="AI68" s="210"/>
      <c r="AJ68" s="210"/>
    </row>
    <row r="69" spans="1:36" s="72" customFormat="1" ht="15.75" customHeight="1">
      <c r="A69" s="98" t="s">
        <v>1585</v>
      </c>
      <c r="B69" s="205">
        <f t="shared" si="1"/>
        <v>0</v>
      </c>
      <c r="C69" s="205">
        <f>SUM('表六 (1)'!B70)</f>
        <v>0</v>
      </c>
      <c r="D69" s="205">
        <f t="shared" si="2"/>
        <v>0</v>
      </c>
      <c r="E69" s="210"/>
      <c r="F69" s="210"/>
      <c r="G69" s="210"/>
      <c r="H69" s="210"/>
      <c r="I69" s="210"/>
      <c r="J69" s="210"/>
      <c r="K69" s="205">
        <f t="shared" si="20"/>
        <v>0</v>
      </c>
      <c r="L69" s="210"/>
      <c r="M69" s="210"/>
      <c r="N69" s="210"/>
      <c r="O69" s="210"/>
      <c r="P69" s="210"/>
      <c r="Q69" s="210"/>
      <c r="R69" s="210"/>
      <c r="S69" s="210"/>
      <c r="T69" s="210"/>
      <c r="U69" s="210"/>
      <c r="V69" s="210"/>
      <c r="W69" s="210"/>
      <c r="X69" s="210"/>
      <c r="Y69" s="210"/>
      <c r="Z69" s="210"/>
      <c r="AA69" s="210"/>
      <c r="AB69" s="210"/>
      <c r="AC69" s="210"/>
      <c r="AD69" s="210"/>
      <c r="AE69" s="210"/>
      <c r="AF69" s="210"/>
      <c r="AG69" s="205">
        <f t="shared" si="22"/>
        <v>0</v>
      </c>
      <c r="AH69" s="210"/>
      <c r="AI69" s="210"/>
      <c r="AJ69" s="210"/>
    </row>
    <row r="70" spans="1:36" s="72" customFormat="1" ht="15.75" customHeight="1">
      <c r="A70" s="98" t="s">
        <v>1586</v>
      </c>
      <c r="B70" s="205">
        <f t="shared" si="1"/>
        <v>0</v>
      </c>
      <c r="C70" s="205">
        <f>SUM('表六 (1)'!B71)</f>
        <v>0</v>
      </c>
      <c r="D70" s="205">
        <f t="shared" si="2"/>
        <v>0</v>
      </c>
      <c r="E70" s="210"/>
      <c r="F70" s="210"/>
      <c r="G70" s="210"/>
      <c r="H70" s="210"/>
      <c r="I70" s="210"/>
      <c r="J70" s="210"/>
      <c r="K70" s="205">
        <f t="shared" si="20"/>
        <v>0</v>
      </c>
      <c r="L70" s="210"/>
      <c r="M70" s="210"/>
      <c r="N70" s="210"/>
      <c r="O70" s="210"/>
      <c r="P70" s="210"/>
      <c r="Q70" s="210"/>
      <c r="R70" s="210"/>
      <c r="S70" s="210"/>
      <c r="T70" s="210"/>
      <c r="U70" s="210"/>
      <c r="V70" s="210"/>
      <c r="W70" s="210"/>
      <c r="X70" s="210"/>
      <c r="Y70" s="210"/>
      <c r="Z70" s="210"/>
      <c r="AA70" s="210"/>
      <c r="AB70" s="210"/>
      <c r="AC70" s="210"/>
      <c r="AD70" s="210"/>
      <c r="AE70" s="210"/>
      <c r="AF70" s="210"/>
      <c r="AG70" s="205">
        <f t="shared" si="22"/>
        <v>0</v>
      </c>
      <c r="AH70" s="210"/>
      <c r="AI70" s="210"/>
      <c r="AJ70" s="210"/>
    </row>
    <row r="71" spans="1:36" s="72" customFormat="1" ht="15.75" customHeight="1">
      <c r="A71" s="98" t="s">
        <v>1587</v>
      </c>
      <c r="B71" s="205">
        <f t="shared" si="1"/>
        <v>0</v>
      </c>
      <c r="C71" s="205">
        <f>SUM('表六 (1)'!B72)</f>
        <v>0</v>
      </c>
      <c r="D71" s="205">
        <f t="shared" si="2"/>
        <v>0</v>
      </c>
      <c r="E71" s="210"/>
      <c r="F71" s="210"/>
      <c r="G71" s="210"/>
      <c r="H71" s="210"/>
      <c r="I71" s="210"/>
      <c r="J71" s="210"/>
      <c r="K71" s="205">
        <f t="shared" si="20"/>
        <v>0</v>
      </c>
      <c r="L71" s="210"/>
      <c r="M71" s="210"/>
      <c r="N71" s="210"/>
      <c r="O71" s="210"/>
      <c r="P71" s="210"/>
      <c r="Q71" s="210"/>
      <c r="R71" s="210"/>
      <c r="S71" s="210"/>
      <c r="T71" s="210"/>
      <c r="U71" s="210"/>
      <c r="V71" s="210"/>
      <c r="W71" s="210"/>
      <c r="X71" s="210"/>
      <c r="Y71" s="210"/>
      <c r="Z71" s="210"/>
      <c r="AA71" s="210"/>
      <c r="AB71" s="210"/>
      <c r="AC71" s="210"/>
      <c r="AD71" s="210"/>
      <c r="AE71" s="210"/>
      <c r="AF71" s="210"/>
      <c r="AG71" s="205">
        <f t="shared" si="22"/>
        <v>0</v>
      </c>
      <c r="AH71" s="210"/>
      <c r="AI71" s="210"/>
      <c r="AJ71" s="210"/>
    </row>
    <row r="72" spans="1:36" s="72" customFormat="1" ht="15.75" customHeight="1">
      <c r="A72" s="98" t="s">
        <v>1588</v>
      </c>
      <c r="B72" s="205">
        <f t="shared" si="1"/>
        <v>0</v>
      </c>
      <c r="C72" s="205">
        <f>SUM('表六 (1)'!B73)</f>
        <v>0</v>
      </c>
      <c r="D72" s="205">
        <f t="shared" si="2"/>
        <v>0</v>
      </c>
      <c r="E72" s="210"/>
      <c r="F72" s="210"/>
      <c r="G72" s="210"/>
      <c r="H72" s="210"/>
      <c r="I72" s="210"/>
      <c r="J72" s="210"/>
      <c r="K72" s="205">
        <f t="shared" si="20"/>
        <v>0</v>
      </c>
      <c r="L72" s="210"/>
      <c r="M72" s="210"/>
      <c r="N72" s="210"/>
      <c r="O72" s="210"/>
      <c r="P72" s="210"/>
      <c r="Q72" s="210"/>
      <c r="R72" s="210"/>
      <c r="S72" s="210"/>
      <c r="T72" s="210"/>
      <c r="U72" s="210"/>
      <c r="V72" s="210"/>
      <c r="W72" s="210"/>
      <c r="X72" s="210"/>
      <c r="Y72" s="210"/>
      <c r="Z72" s="210"/>
      <c r="AA72" s="210"/>
      <c r="AB72" s="210"/>
      <c r="AC72" s="210"/>
      <c r="AD72" s="210"/>
      <c r="AE72" s="210"/>
      <c r="AF72" s="210"/>
      <c r="AG72" s="205">
        <f t="shared" si="22"/>
        <v>0</v>
      </c>
      <c r="AH72" s="210"/>
      <c r="AI72" s="210"/>
      <c r="AJ72" s="210"/>
    </row>
    <row r="73" spans="1:36" s="72" customFormat="1" ht="15.75" customHeight="1">
      <c r="A73" s="98" t="s">
        <v>1589</v>
      </c>
      <c r="B73" s="205">
        <f aca="true" t="shared" si="27" ref="B73:B136">C73+D73+K73+AF73-AG73-AJ73</f>
        <v>0</v>
      </c>
      <c r="C73" s="205">
        <f>SUM('表六 (1)'!B74)</f>
        <v>0</v>
      </c>
      <c r="D73" s="205">
        <f aca="true" t="shared" si="28" ref="D73:D136">SUM(E73:J73)</f>
        <v>0</v>
      </c>
      <c r="E73" s="210"/>
      <c r="F73" s="210"/>
      <c r="G73" s="210"/>
      <c r="H73" s="210"/>
      <c r="I73" s="210"/>
      <c r="J73" s="210"/>
      <c r="K73" s="205">
        <f t="shared" si="20"/>
        <v>0</v>
      </c>
      <c r="L73" s="210"/>
      <c r="M73" s="210"/>
      <c r="N73" s="210"/>
      <c r="O73" s="210"/>
      <c r="P73" s="210"/>
      <c r="Q73" s="210"/>
      <c r="R73" s="210"/>
      <c r="S73" s="210"/>
      <c r="T73" s="210"/>
      <c r="U73" s="210"/>
      <c r="V73" s="210"/>
      <c r="W73" s="210"/>
      <c r="X73" s="210"/>
      <c r="Y73" s="210"/>
      <c r="Z73" s="210"/>
      <c r="AA73" s="210"/>
      <c r="AB73" s="210"/>
      <c r="AC73" s="210"/>
      <c r="AD73" s="210"/>
      <c r="AE73" s="210"/>
      <c r="AF73" s="210"/>
      <c r="AG73" s="205">
        <f t="shared" si="22"/>
        <v>0</v>
      </c>
      <c r="AH73" s="210"/>
      <c r="AI73" s="210"/>
      <c r="AJ73" s="210"/>
    </row>
    <row r="74" spans="1:36" s="72" customFormat="1" ht="15.75" customHeight="1">
      <c r="A74" s="98" t="s">
        <v>1590</v>
      </c>
      <c r="B74" s="205">
        <f t="shared" si="27"/>
        <v>0</v>
      </c>
      <c r="C74" s="205">
        <f>SUM('表六 (1)'!B75)</f>
        <v>0</v>
      </c>
      <c r="D74" s="205">
        <f t="shared" si="28"/>
        <v>0</v>
      </c>
      <c r="E74" s="210"/>
      <c r="F74" s="210"/>
      <c r="G74" s="210"/>
      <c r="H74" s="210"/>
      <c r="I74" s="210"/>
      <c r="J74" s="210"/>
      <c r="K74" s="205">
        <f t="shared" si="20"/>
        <v>0</v>
      </c>
      <c r="L74" s="210"/>
      <c r="M74" s="210"/>
      <c r="N74" s="210"/>
      <c r="O74" s="210"/>
      <c r="P74" s="210"/>
      <c r="Q74" s="210"/>
      <c r="R74" s="210"/>
      <c r="S74" s="210"/>
      <c r="T74" s="210"/>
      <c r="U74" s="210"/>
      <c r="V74" s="210"/>
      <c r="W74" s="210"/>
      <c r="X74" s="210"/>
      <c r="Y74" s="210"/>
      <c r="Z74" s="210"/>
      <c r="AA74" s="210"/>
      <c r="AB74" s="210"/>
      <c r="AC74" s="210"/>
      <c r="AD74" s="210"/>
      <c r="AE74" s="210"/>
      <c r="AF74" s="210"/>
      <c r="AG74" s="205">
        <f t="shared" si="22"/>
        <v>0</v>
      </c>
      <c r="AH74" s="210"/>
      <c r="AI74" s="210"/>
      <c r="AJ74" s="210"/>
    </row>
    <row r="75" spans="1:36" s="72" customFormat="1" ht="15.75" customHeight="1">
      <c r="A75" s="98" t="s">
        <v>1591</v>
      </c>
      <c r="B75" s="205">
        <f t="shared" si="27"/>
        <v>0</v>
      </c>
      <c r="C75" s="205">
        <f>SUM('表六 (1)'!B76)</f>
        <v>0</v>
      </c>
      <c r="D75" s="205">
        <f t="shared" si="28"/>
        <v>0</v>
      </c>
      <c r="E75" s="208">
        <f aca="true" t="shared" si="29" ref="E75:AC75">SUM(E76:E77)</f>
        <v>0</v>
      </c>
      <c r="F75" s="208">
        <f t="shared" si="29"/>
        <v>0</v>
      </c>
      <c r="G75" s="208">
        <f t="shared" si="29"/>
        <v>0</v>
      </c>
      <c r="H75" s="208">
        <f t="shared" si="29"/>
        <v>0</v>
      </c>
      <c r="I75" s="208">
        <f t="shared" si="29"/>
        <v>0</v>
      </c>
      <c r="J75" s="208">
        <f t="shared" si="29"/>
        <v>0</v>
      </c>
      <c r="K75" s="205">
        <f t="shared" si="20"/>
        <v>0</v>
      </c>
      <c r="L75" s="208">
        <f t="shared" si="29"/>
        <v>0</v>
      </c>
      <c r="M75" s="208">
        <f t="shared" si="29"/>
        <v>0</v>
      </c>
      <c r="N75" s="208">
        <f t="shared" si="29"/>
        <v>0</v>
      </c>
      <c r="O75" s="208">
        <f t="shared" si="29"/>
        <v>0</v>
      </c>
      <c r="P75" s="208">
        <f t="shared" si="29"/>
        <v>0</v>
      </c>
      <c r="Q75" s="208">
        <f t="shared" si="29"/>
        <v>0</v>
      </c>
      <c r="R75" s="208">
        <f t="shared" si="29"/>
        <v>0</v>
      </c>
      <c r="S75" s="208">
        <f t="shared" si="29"/>
        <v>0</v>
      </c>
      <c r="T75" s="208">
        <f t="shared" si="29"/>
        <v>0</v>
      </c>
      <c r="U75" s="208">
        <f t="shared" si="29"/>
        <v>0</v>
      </c>
      <c r="V75" s="208">
        <f t="shared" si="29"/>
        <v>0</v>
      </c>
      <c r="W75" s="208">
        <f t="shared" si="29"/>
        <v>0</v>
      </c>
      <c r="X75" s="208">
        <f t="shared" si="29"/>
        <v>0</v>
      </c>
      <c r="Y75" s="208">
        <f t="shared" si="29"/>
        <v>0</v>
      </c>
      <c r="Z75" s="208">
        <f t="shared" si="29"/>
        <v>0</v>
      </c>
      <c r="AA75" s="208">
        <f t="shared" si="29"/>
        <v>0</v>
      </c>
      <c r="AB75" s="208">
        <f t="shared" si="29"/>
        <v>0</v>
      </c>
      <c r="AC75" s="208">
        <f t="shared" si="29"/>
        <v>0</v>
      </c>
      <c r="AD75" s="208">
        <f aca="true" t="shared" si="30" ref="AD75:AJ75">SUM(AD76:AD77)</f>
        <v>0</v>
      </c>
      <c r="AE75" s="208">
        <f t="shared" si="30"/>
        <v>0</v>
      </c>
      <c r="AF75" s="208">
        <f t="shared" si="30"/>
        <v>0</v>
      </c>
      <c r="AG75" s="205">
        <f t="shared" si="22"/>
        <v>0</v>
      </c>
      <c r="AH75" s="208">
        <f t="shared" si="30"/>
        <v>0</v>
      </c>
      <c r="AI75" s="208">
        <f t="shared" si="30"/>
        <v>0</v>
      </c>
      <c r="AJ75" s="208">
        <f t="shared" si="30"/>
        <v>0</v>
      </c>
    </row>
    <row r="76" spans="1:36" s="72" customFormat="1" ht="15.75" customHeight="1">
      <c r="A76" s="98" t="s">
        <v>1592</v>
      </c>
      <c r="B76" s="205">
        <f t="shared" si="27"/>
        <v>0</v>
      </c>
      <c r="C76" s="205">
        <f>SUM('表六 (1)'!B77)</f>
        <v>0</v>
      </c>
      <c r="D76" s="205">
        <f t="shared" si="28"/>
        <v>0</v>
      </c>
      <c r="E76" s="210"/>
      <c r="F76" s="210"/>
      <c r="G76" s="210"/>
      <c r="H76" s="210"/>
      <c r="I76" s="210"/>
      <c r="J76" s="210"/>
      <c r="K76" s="205">
        <f t="shared" si="20"/>
        <v>0</v>
      </c>
      <c r="L76" s="210"/>
      <c r="M76" s="210"/>
      <c r="N76" s="210"/>
      <c r="O76" s="210"/>
      <c r="P76" s="210"/>
      <c r="Q76" s="210"/>
      <c r="R76" s="210"/>
      <c r="S76" s="210"/>
      <c r="T76" s="210"/>
      <c r="U76" s="210"/>
      <c r="V76" s="210"/>
      <c r="W76" s="210"/>
      <c r="X76" s="210"/>
      <c r="Y76" s="210"/>
      <c r="Z76" s="210"/>
      <c r="AA76" s="210"/>
      <c r="AB76" s="210"/>
      <c r="AC76" s="210"/>
      <c r="AD76" s="210"/>
      <c r="AE76" s="210"/>
      <c r="AF76" s="210"/>
      <c r="AG76" s="205">
        <f t="shared" si="22"/>
        <v>0</v>
      </c>
      <c r="AH76" s="210"/>
      <c r="AI76" s="210"/>
      <c r="AJ76" s="210"/>
    </row>
    <row r="77" spans="1:36" s="72" customFormat="1" ht="15.75" customHeight="1">
      <c r="A77" s="98" t="s">
        <v>1593</v>
      </c>
      <c r="B77" s="205">
        <f t="shared" si="27"/>
        <v>0</v>
      </c>
      <c r="C77" s="205">
        <f>SUM('表六 (1)'!B78)</f>
        <v>0</v>
      </c>
      <c r="D77" s="205">
        <f t="shared" si="28"/>
        <v>0</v>
      </c>
      <c r="E77" s="208">
        <f aca="true" t="shared" si="31" ref="E77:AC77">SUM(E78:E82)</f>
        <v>0</v>
      </c>
      <c r="F77" s="208">
        <f t="shared" si="31"/>
        <v>0</v>
      </c>
      <c r="G77" s="208">
        <f t="shared" si="31"/>
        <v>0</v>
      </c>
      <c r="H77" s="208">
        <f t="shared" si="31"/>
        <v>0</v>
      </c>
      <c r="I77" s="208">
        <f t="shared" si="31"/>
        <v>0</v>
      </c>
      <c r="J77" s="208">
        <f t="shared" si="31"/>
        <v>0</v>
      </c>
      <c r="K77" s="205">
        <f t="shared" si="20"/>
        <v>0</v>
      </c>
      <c r="L77" s="208">
        <f t="shared" si="31"/>
        <v>0</v>
      </c>
      <c r="M77" s="208">
        <f t="shared" si="31"/>
        <v>0</v>
      </c>
      <c r="N77" s="208">
        <f t="shared" si="31"/>
        <v>0</v>
      </c>
      <c r="O77" s="208">
        <f t="shared" si="31"/>
        <v>0</v>
      </c>
      <c r="P77" s="208">
        <f t="shared" si="31"/>
        <v>0</v>
      </c>
      <c r="Q77" s="208">
        <f t="shared" si="31"/>
        <v>0</v>
      </c>
      <c r="R77" s="208">
        <f t="shared" si="31"/>
        <v>0</v>
      </c>
      <c r="S77" s="208">
        <f t="shared" si="31"/>
        <v>0</v>
      </c>
      <c r="T77" s="208">
        <f t="shared" si="31"/>
        <v>0</v>
      </c>
      <c r="U77" s="208">
        <f t="shared" si="31"/>
        <v>0</v>
      </c>
      <c r="V77" s="208">
        <f t="shared" si="31"/>
        <v>0</v>
      </c>
      <c r="W77" s="208">
        <f t="shared" si="31"/>
        <v>0</v>
      </c>
      <c r="X77" s="208">
        <f t="shared" si="31"/>
        <v>0</v>
      </c>
      <c r="Y77" s="208">
        <f t="shared" si="31"/>
        <v>0</v>
      </c>
      <c r="Z77" s="208">
        <f t="shared" si="31"/>
        <v>0</v>
      </c>
      <c r="AA77" s="208">
        <f t="shared" si="31"/>
        <v>0</v>
      </c>
      <c r="AB77" s="208">
        <f t="shared" si="31"/>
        <v>0</v>
      </c>
      <c r="AC77" s="208">
        <f t="shared" si="31"/>
        <v>0</v>
      </c>
      <c r="AD77" s="208">
        <f aca="true" t="shared" si="32" ref="AD77:AJ77">SUM(AD78:AD82)</f>
        <v>0</v>
      </c>
      <c r="AE77" s="208">
        <f t="shared" si="32"/>
        <v>0</v>
      </c>
      <c r="AF77" s="208">
        <f t="shared" si="32"/>
        <v>0</v>
      </c>
      <c r="AG77" s="205">
        <f t="shared" si="22"/>
        <v>0</v>
      </c>
      <c r="AH77" s="208">
        <f t="shared" si="32"/>
        <v>0</v>
      </c>
      <c r="AI77" s="208">
        <f t="shared" si="32"/>
        <v>0</v>
      </c>
      <c r="AJ77" s="208">
        <f t="shared" si="32"/>
        <v>0</v>
      </c>
    </row>
    <row r="78" spans="1:36" s="72" customFormat="1" ht="15.75" customHeight="1">
      <c r="A78" s="98" t="s">
        <v>1594</v>
      </c>
      <c r="B78" s="205">
        <f t="shared" si="27"/>
        <v>0</v>
      </c>
      <c r="C78" s="205">
        <f>SUM('表六 (1)'!B79)</f>
        <v>0</v>
      </c>
      <c r="D78" s="205">
        <f t="shared" si="28"/>
        <v>0</v>
      </c>
      <c r="E78" s="210"/>
      <c r="F78" s="210"/>
      <c r="G78" s="210"/>
      <c r="H78" s="210"/>
      <c r="I78" s="210"/>
      <c r="J78" s="210"/>
      <c r="K78" s="205">
        <f t="shared" si="20"/>
        <v>0</v>
      </c>
      <c r="L78" s="210"/>
      <c r="M78" s="210"/>
      <c r="N78" s="210"/>
      <c r="O78" s="210"/>
      <c r="P78" s="210"/>
      <c r="Q78" s="210"/>
      <c r="R78" s="210"/>
      <c r="S78" s="210"/>
      <c r="T78" s="210"/>
      <c r="U78" s="210"/>
      <c r="V78" s="210"/>
      <c r="W78" s="210"/>
      <c r="X78" s="210"/>
      <c r="Y78" s="210"/>
      <c r="Z78" s="210"/>
      <c r="AA78" s="210"/>
      <c r="AB78" s="210"/>
      <c r="AC78" s="210"/>
      <c r="AD78" s="210"/>
      <c r="AE78" s="210"/>
      <c r="AF78" s="210"/>
      <c r="AG78" s="205">
        <f t="shared" si="22"/>
        <v>0</v>
      </c>
      <c r="AH78" s="210"/>
      <c r="AI78" s="210"/>
      <c r="AJ78" s="210"/>
    </row>
    <row r="79" spans="1:36" s="72" customFormat="1" ht="15.75" customHeight="1">
      <c r="A79" s="98" t="s">
        <v>1595</v>
      </c>
      <c r="B79" s="205">
        <f t="shared" si="27"/>
        <v>0</v>
      </c>
      <c r="C79" s="205">
        <f>SUM('表六 (1)'!B80)</f>
        <v>0</v>
      </c>
      <c r="D79" s="205">
        <f t="shared" si="28"/>
        <v>0</v>
      </c>
      <c r="E79" s="210"/>
      <c r="F79" s="210"/>
      <c r="G79" s="210"/>
      <c r="H79" s="210"/>
      <c r="I79" s="210"/>
      <c r="J79" s="210"/>
      <c r="K79" s="205">
        <f t="shared" si="20"/>
        <v>0</v>
      </c>
      <c r="L79" s="210"/>
      <c r="M79" s="210"/>
      <c r="N79" s="210"/>
      <c r="O79" s="210"/>
      <c r="P79" s="210"/>
      <c r="Q79" s="210"/>
      <c r="R79" s="210"/>
      <c r="S79" s="210"/>
      <c r="T79" s="210"/>
      <c r="U79" s="210"/>
      <c r="V79" s="210"/>
      <c r="W79" s="210"/>
      <c r="X79" s="210"/>
      <c r="Y79" s="210"/>
      <c r="Z79" s="210"/>
      <c r="AA79" s="210"/>
      <c r="AB79" s="210"/>
      <c r="AC79" s="210"/>
      <c r="AD79" s="210"/>
      <c r="AE79" s="210"/>
      <c r="AF79" s="210"/>
      <c r="AG79" s="205">
        <f t="shared" si="22"/>
        <v>0</v>
      </c>
      <c r="AH79" s="210"/>
      <c r="AI79" s="210"/>
      <c r="AJ79" s="210"/>
    </row>
    <row r="80" spans="1:36" s="72" customFormat="1" ht="15.75" customHeight="1">
      <c r="A80" s="98" t="s">
        <v>1596</v>
      </c>
      <c r="B80" s="205">
        <f t="shared" si="27"/>
        <v>0</v>
      </c>
      <c r="C80" s="205">
        <f>SUM('表六 (1)'!B81)</f>
        <v>0</v>
      </c>
      <c r="D80" s="205">
        <f t="shared" si="28"/>
        <v>0</v>
      </c>
      <c r="E80" s="210"/>
      <c r="F80" s="210"/>
      <c r="G80" s="210"/>
      <c r="H80" s="210"/>
      <c r="I80" s="210"/>
      <c r="J80" s="210"/>
      <c r="K80" s="205">
        <f t="shared" si="20"/>
        <v>0</v>
      </c>
      <c r="L80" s="210"/>
      <c r="M80" s="210"/>
      <c r="N80" s="210"/>
      <c r="O80" s="210"/>
      <c r="P80" s="210"/>
      <c r="Q80" s="210"/>
      <c r="R80" s="210"/>
      <c r="S80" s="210"/>
      <c r="T80" s="210"/>
      <c r="U80" s="210"/>
      <c r="V80" s="210"/>
      <c r="W80" s="210"/>
      <c r="X80" s="210"/>
      <c r="Y80" s="210"/>
      <c r="Z80" s="210"/>
      <c r="AA80" s="210"/>
      <c r="AB80" s="210"/>
      <c r="AC80" s="210"/>
      <c r="AD80" s="210"/>
      <c r="AE80" s="210"/>
      <c r="AF80" s="210"/>
      <c r="AG80" s="205">
        <f t="shared" si="22"/>
        <v>0</v>
      </c>
      <c r="AH80" s="210"/>
      <c r="AI80" s="210"/>
      <c r="AJ80" s="210"/>
    </row>
    <row r="81" spans="1:36" s="72" customFormat="1" ht="15.75" customHeight="1">
      <c r="A81" s="98" t="s">
        <v>1597</v>
      </c>
      <c r="B81" s="205">
        <f t="shared" si="27"/>
        <v>0</v>
      </c>
      <c r="C81" s="205">
        <f>SUM('表六 (1)'!B82)</f>
        <v>0</v>
      </c>
      <c r="D81" s="205">
        <f t="shared" si="28"/>
        <v>0</v>
      </c>
      <c r="E81" s="210"/>
      <c r="F81" s="210"/>
      <c r="G81" s="210"/>
      <c r="H81" s="210"/>
      <c r="I81" s="210"/>
      <c r="J81" s="210"/>
      <c r="K81" s="205">
        <f t="shared" si="20"/>
        <v>0</v>
      </c>
      <c r="L81" s="210"/>
      <c r="M81" s="210"/>
      <c r="N81" s="210"/>
      <c r="O81" s="210"/>
      <c r="P81" s="210"/>
      <c r="Q81" s="210"/>
      <c r="R81" s="210"/>
      <c r="S81" s="210"/>
      <c r="T81" s="210"/>
      <c r="U81" s="210"/>
      <c r="V81" s="210"/>
      <c r="W81" s="210"/>
      <c r="X81" s="210"/>
      <c r="Y81" s="210"/>
      <c r="Z81" s="210"/>
      <c r="AA81" s="210"/>
      <c r="AB81" s="210"/>
      <c r="AC81" s="210"/>
      <c r="AD81" s="210"/>
      <c r="AE81" s="210"/>
      <c r="AF81" s="210"/>
      <c r="AG81" s="205">
        <f t="shared" si="22"/>
        <v>0</v>
      </c>
      <c r="AH81" s="210"/>
      <c r="AI81" s="210"/>
      <c r="AJ81" s="210"/>
    </row>
    <row r="82" spans="1:36" s="72" customFormat="1" ht="15.75" customHeight="1">
      <c r="A82" s="98" t="s">
        <v>1598</v>
      </c>
      <c r="B82" s="205">
        <f t="shared" si="27"/>
        <v>0</v>
      </c>
      <c r="C82" s="205">
        <f>SUM('表六 (1)'!B83)</f>
        <v>0</v>
      </c>
      <c r="D82" s="205">
        <f t="shared" si="28"/>
        <v>0</v>
      </c>
      <c r="E82" s="210"/>
      <c r="F82" s="210"/>
      <c r="G82" s="210"/>
      <c r="H82" s="210"/>
      <c r="I82" s="210"/>
      <c r="J82" s="210"/>
      <c r="K82" s="205">
        <f t="shared" si="20"/>
        <v>0</v>
      </c>
      <c r="L82" s="210"/>
      <c r="M82" s="210"/>
      <c r="N82" s="210"/>
      <c r="O82" s="210"/>
      <c r="P82" s="210"/>
      <c r="Q82" s="210"/>
      <c r="R82" s="210"/>
      <c r="S82" s="210"/>
      <c r="T82" s="210"/>
      <c r="U82" s="210"/>
      <c r="V82" s="210"/>
      <c r="W82" s="210"/>
      <c r="X82" s="210"/>
      <c r="Y82" s="210"/>
      <c r="Z82" s="210"/>
      <c r="AA82" s="210"/>
      <c r="AB82" s="210"/>
      <c r="AC82" s="210"/>
      <c r="AD82" s="210"/>
      <c r="AE82" s="210"/>
      <c r="AF82" s="210"/>
      <c r="AG82" s="205">
        <f t="shared" si="22"/>
        <v>0</v>
      </c>
      <c r="AH82" s="210"/>
      <c r="AI82" s="210"/>
      <c r="AJ82" s="210"/>
    </row>
    <row r="83" spans="1:36" s="72" customFormat="1" ht="15.75" customHeight="1">
      <c r="A83" s="98" t="s">
        <v>1599</v>
      </c>
      <c r="B83" s="205">
        <f t="shared" si="27"/>
        <v>0</v>
      </c>
      <c r="C83" s="205">
        <f>SUM('表六 (1)'!B84)</f>
        <v>0</v>
      </c>
      <c r="D83" s="205">
        <f t="shared" si="28"/>
        <v>0</v>
      </c>
      <c r="E83" s="208">
        <f aca="true" t="shared" si="33" ref="E83:AC83">SUM(E84:E85)</f>
        <v>0</v>
      </c>
      <c r="F83" s="208">
        <f t="shared" si="33"/>
        <v>0</v>
      </c>
      <c r="G83" s="208">
        <f t="shared" si="33"/>
        <v>0</v>
      </c>
      <c r="H83" s="208">
        <f t="shared" si="33"/>
        <v>0</v>
      </c>
      <c r="I83" s="208">
        <f t="shared" si="33"/>
        <v>0</v>
      </c>
      <c r="J83" s="208">
        <f t="shared" si="33"/>
        <v>0</v>
      </c>
      <c r="K83" s="205">
        <f t="shared" si="20"/>
        <v>0</v>
      </c>
      <c r="L83" s="208">
        <f t="shared" si="33"/>
        <v>0</v>
      </c>
      <c r="M83" s="208">
        <f t="shared" si="33"/>
        <v>0</v>
      </c>
      <c r="N83" s="208">
        <f t="shared" si="33"/>
        <v>0</v>
      </c>
      <c r="O83" s="208">
        <f t="shared" si="33"/>
        <v>0</v>
      </c>
      <c r="P83" s="208">
        <f t="shared" si="33"/>
        <v>0</v>
      </c>
      <c r="Q83" s="208">
        <f t="shared" si="33"/>
        <v>0</v>
      </c>
      <c r="R83" s="208">
        <f t="shared" si="33"/>
        <v>0</v>
      </c>
      <c r="S83" s="208">
        <f t="shared" si="33"/>
        <v>0</v>
      </c>
      <c r="T83" s="208">
        <f t="shared" si="33"/>
        <v>0</v>
      </c>
      <c r="U83" s="208">
        <f t="shared" si="33"/>
        <v>0</v>
      </c>
      <c r="V83" s="208">
        <f t="shared" si="33"/>
        <v>0</v>
      </c>
      <c r="W83" s="208">
        <f t="shared" si="33"/>
        <v>0</v>
      </c>
      <c r="X83" s="208">
        <f t="shared" si="33"/>
        <v>0</v>
      </c>
      <c r="Y83" s="208">
        <f t="shared" si="33"/>
        <v>0</v>
      </c>
      <c r="Z83" s="208">
        <f t="shared" si="33"/>
        <v>0</v>
      </c>
      <c r="AA83" s="208">
        <f t="shared" si="33"/>
        <v>0</v>
      </c>
      <c r="AB83" s="208">
        <f t="shared" si="33"/>
        <v>0</v>
      </c>
      <c r="AC83" s="208">
        <f t="shared" si="33"/>
        <v>0</v>
      </c>
      <c r="AD83" s="208">
        <f aca="true" t="shared" si="34" ref="AD83:AJ83">SUM(AD84:AD85)</f>
        <v>0</v>
      </c>
      <c r="AE83" s="208">
        <f t="shared" si="34"/>
        <v>0</v>
      </c>
      <c r="AF83" s="208">
        <f t="shared" si="34"/>
        <v>0</v>
      </c>
      <c r="AG83" s="205">
        <f t="shared" si="22"/>
        <v>0</v>
      </c>
      <c r="AH83" s="208">
        <f t="shared" si="34"/>
        <v>0</v>
      </c>
      <c r="AI83" s="208">
        <f t="shared" si="34"/>
        <v>0</v>
      </c>
      <c r="AJ83" s="208">
        <f t="shared" si="34"/>
        <v>0</v>
      </c>
    </row>
    <row r="84" spans="1:36" s="72" customFormat="1" ht="15.75" customHeight="1">
      <c r="A84" s="98" t="s">
        <v>1600</v>
      </c>
      <c r="B84" s="205">
        <f t="shared" si="27"/>
        <v>0</v>
      </c>
      <c r="C84" s="205">
        <f>SUM('表六 (1)'!B85)</f>
        <v>0</v>
      </c>
      <c r="D84" s="205">
        <f t="shared" si="28"/>
        <v>0</v>
      </c>
      <c r="E84" s="210"/>
      <c r="F84" s="210"/>
      <c r="G84" s="210"/>
      <c r="H84" s="210"/>
      <c r="I84" s="210"/>
      <c r="J84" s="210"/>
      <c r="K84" s="205">
        <f t="shared" si="20"/>
        <v>0</v>
      </c>
      <c r="L84" s="210"/>
      <c r="M84" s="210"/>
      <c r="N84" s="210"/>
      <c r="O84" s="210"/>
      <c r="P84" s="210"/>
      <c r="Q84" s="210"/>
      <c r="R84" s="210"/>
      <c r="S84" s="210"/>
      <c r="T84" s="210"/>
      <c r="U84" s="210"/>
      <c r="V84" s="210"/>
      <c r="W84" s="210"/>
      <c r="X84" s="210"/>
      <c r="Y84" s="210"/>
      <c r="Z84" s="210"/>
      <c r="AA84" s="210"/>
      <c r="AB84" s="210"/>
      <c r="AC84" s="210"/>
      <c r="AD84" s="210"/>
      <c r="AE84" s="210"/>
      <c r="AF84" s="210"/>
      <c r="AG84" s="205">
        <f t="shared" si="22"/>
        <v>0</v>
      </c>
      <c r="AH84" s="210"/>
      <c r="AI84" s="210"/>
      <c r="AJ84" s="210"/>
    </row>
    <row r="85" spans="1:36" s="72" customFormat="1" ht="15.75" customHeight="1">
      <c r="A85" s="98" t="s">
        <v>1601</v>
      </c>
      <c r="B85" s="205">
        <f t="shared" si="27"/>
        <v>0</v>
      </c>
      <c r="C85" s="205">
        <f>SUM('表六 (1)'!B86)</f>
        <v>0</v>
      </c>
      <c r="D85" s="205">
        <f t="shared" si="28"/>
        <v>0</v>
      </c>
      <c r="E85" s="208">
        <f aca="true" t="shared" si="35" ref="E85:AC85">SUM(E86:E96)</f>
        <v>0</v>
      </c>
      <c r="F85" s="208">
        <f t="shared" si="35"/>
        <v>0</v>
      </c>
      <c r="G85" s="208">
        <f t="shared" si="35"/>
        <v>0</v>
      </c>
      <c r="H85" s="208">
        <f t="shared" si="35"/>
        <v>0</v>
      </c>
      <c r="I85" s="208">
        <f t="shared" si="35"/>
        <v>0</v>
      </c>
      <c r="J85" s="208">
        <f t="shared" si="35"/>
        <v>0</v>
      </c>
      <c r="K85" s="205">
        <f t="shared" si="20"/>
        <v>0</v>
      </c>
      <c r="L85" s="208">
        <f t="shared" si="35"/>
        <v>0</v>
      </c>
      <c r="M85" s="208">
        <f t="shared" si="35"/>
        <v>0</v>
      </c>
      <c r="N85" s="208">
        <f t="shared" si="35"/>
        <v>0</v>
      </c>
      <c r="O85" s="208">
        <f t="shared" si="35"/>
        <v>0</v>
      </c>
      <c r="P85" s="208">
        <f t="shared" si="35"/>
        <v>0</v>
      </c>
      <c r="Q85" s="208">
        <f t="shared" si="35"/>
        <v>0</v>
      </c>
      <c r="R85" s="208">
        <f t="shared" si="35"/>
        <v>0</v>
      </c>
      <c r="S85" s="208">
        <f t="shared" si="35"/>
        <v>0</v>
      </c>
      <c r="T85" s="208">
        <f t="shared" si="35"/>
        <v>0</v>
      </c>
      <c r="U85" s="208">
        <f t="shared" si="35"/>
        <v>0</v>
      </c>
      <c r="V85" s="208">
        <f t="shared" si="35"/>
        <v>0</v>
      </c>
      <c r="W85" s="208">
        <f t="shared" si="35"/>
        <v>0</v>
      </c>
      <c r="X85" s="208">
        <f t="shared" si="35"/>
        <v>0</v>
      </c>
      <c r="Y85" s="208">
        <f t="shared" si="35"/>
        <v>0</v>
      </c>
      <c r="Z85" s="208">
        <f t="shared" si="35"/>
        <v>0</v>
      </c>
      <c r="AA85" s="208">
        <f t="shared" si="35"/>
        <v>0</v>
      </c>
      <c r="AB85" s="208">
        <f t="shared" si="35"/>
        <v>0</v>
      </c>
      <c r="AC85" s="208">
        <f t="shared" si="35"/>
        <v>0</v>
      </c>
      <c r="AD85" s="208">
        <f aca="true" t="shared" si="36" ref="AD85:AJ85">SUM(AD86:AD96)</f>
        <v>0</v>
      </c>
      <c r="AE85" s="208">
        <f t="shared" si="36"/>
        <v>0</v>
      </c>
      <c r="AF85" s="208">
        <f t="shared" si="36"/>
        <v>0</v>
      </c>
      <c r="AG85" s="205">
        <f t="shared" si="22"/>
        <v>0</v>
      </c>
      <c r="AH85" s="208">
        <f t="shared" si="36"/>
        <v>0</v>
      </c>
      <c r="AI85" s="208">
        <f t="shared" si="36"/>
        <v>0</v>
      </c>
      <c r="AJ85" s="208">
        <f t="shared" si="36"/>
        <v>0</v>
      </c>
    </row>
    <row r="86" spans="1:36" s="72" customFormat="1" ht="15.75" customHeight="1">
      <c r="A86" s="98" t="s">
        <v>1602</v>
      </c>
      <c r="B86" s="205">
        <f t="shared" si="27"/>
        <v>0</v>
      </c>
      <c r="C86" s="205">
        <f>SUM('表六 (1)'!B87)</f>
        <v>0</v>
      </c>
      <c r="D86" s="205">
        <f t="shared" si="28"/>
        <v>0</v>
      </c>
      <c r="E86" s="210"/>
      <c r="F86" s="210"/>
      <c r="G86" s="210"/>
      <c r="H86" s="210"/>
      <c r="I86" s="210"/>
      <c r="J86" s="210"/>
      <c r="K86" s="205">
        <f t="shared" si="20"/>
        <v>0</v>
      </c>
      <c r="L86" s="210"/>
      <c r="M86" s="210"/>
      <c r="N86" s="210"/>
      <c r="O86" s="210"/>
      <c r="P86" s="210"/>
      <c r="Q86" s="210"/>
      <c r="R86" s="210"/>
      <c r="S86" s="210"/>
      <c r="T86" s="210"/>
      <c r="U86" s="210"/>
      <c r="V86" s="210"/>
      <c r="W86" s="210"/>
      <c r="X86" s="210"/>
      <c r="Y86" s="210"/>
      <c r="Z86" s="210"/>
      <c r="AA86" s="210"/>
      <c r="AB86" s="210"/>
      <c r="AC86" s="210"/>
      <c r="AD86" s="210"/>
      <c r="AE86" s="210"/>
      <c r="AF86" s="210"/>
      <c r="AG86" s="205">
        <f t="shared" si="22"/>
        <v>0</v>
      </c>
      <c r="AH86" s="210"/>
      <c r="AI86" s="210"/>
      <c r="AJ86" s="210"/>
    </row>
    <row r="87" spans="1:36" s="72" customFormat="1" ht="15.75" customHeight="1">
      <c r="A87" s="98" t="s">
        <v>1603</v>
      </c>
      <c r="B87" s="205">
        <f t="shared" si="27"/>
        <v>0</v>
      </c>
      <c r="C87" s="205">
        <f>SUM('表六 (1)'!B88)</f>
        <v>0</v>
      </c>
      <c r="D87" s="205">
        <f t="shared" si="28"/>
        <v>0</v>
      </c>
      <c r="E87" s="210"/>
      <c r="F87" s="210"/>
      <c r="G87" s="210"/>
      <c r="H87" s="210"/>
      <c r="I87" s="210"/>
      <c r="J87" s="210"/>
      <c r="K87" s="205">
        <f t="shared" si="20"/>
        <v>0</v>
      </c>
      <c r="L87" s="210"/>
      <c r="M87" s="210"/>
      <c r="N87" s="210"/>
      <c r="O87" s="210"/>
      <c r="P87" s="210"/>
      <c r="Q87" s="210"/>
      <c r="R87" s="210"/>
      <c r="S87" s="210"/>
      <c r="T87" s="210"/>
      <c r="U87" s="210"/>
      <c r="V87" s="210"/>
      <c r="W87" s="210"/>
      <c r="X87" s="210"/>
      <c r="Y87" s="210"/>
      <c r="Z87" s="210"/>
      <c r="AA87" s="210"/>
      <c r="AB87" s="210"/>
      <c r="AC87" s="210"/>
      <c r="AD87" s="210"/>
      <c r="AE87" s="210"/>
      <c r="AF87" s="210"/>
      <c r="AG87" s="205">
        <f t="shared" si="22"/>
        <v>0</v>
      </c>
      <c r="AH87" s="210"/>
      <c r="AI87" s="210"/>
      <c r="AJ87" s="210"/>
    </row>
    <row r="88" spans="1:36" s="72" customFormat="1" ht="15.75" customHeight="1">
      <c r="A88" s="98" t="s">
        <v>1604</v>
      </c>
      <c r="B88" s="205">
        <f t="shared" si="27"/>
        <v>0</v>
      </c>
      <c r="C88" s="205">
        <f>SUM('表六 (1)'!B89)</f>
        <v>0</v>
      </c>
      <c r="D88" s="205">
        <f t="shared" si="28"/>
        <v>0</v>
      </c>
      <c r="E88" s="210"/>
      <c r="F88" s="210"/>
      <c r="G88" s="210"/>
      <c r="H88" s="210"/>
      <c r="I88" s="210"/>
      <c r="J88" s="210"/>
      <c r="K88" s="205">
        <f t="shared" si="20"/>
        <v>0</v>
      </c>
      <c r="L88" s="210"/>
      <c r="M88" s="210"/>
      <c r="N88" s="210"/>
      <c r="O88" s="210"/>
      <c r="P88" s="210"/>
      <c r="Q88" s="210"/>
      <c r="R88" s="210"/>
      <c r="S88" s="210"/>
      <c r="T88" s="210"/>
      <c r="U88" s="210"/>
      <c r="V88" s="210"/>
      <c r="W88" s="210"/>
      <c r="X88" s="210"/>
      <c r="Y88" s="210"/>
      <c r="Z88" s="210"/>
      <c r="AA88" s="210"/>
      <c r="AB88" s="210"/>
      <c r="AC88" s="210"/>
      <c r="AD88" s="210"/>
      <c r="AE88" s="210"/>
      <c r="AF88" s="210"/>
      <c r="AG88" s="205">
        <f t="shared" si="22"/>
        <v>0</v>
      </c>
      <c r="AH88" s="210"/>
      <c r="AI88" s="210"/>
      <c r="AJ88" s="210"/>
    </row>
    <row r="89" spans="1:36" s="72" customFormat="1" ht="15.75" customHeight="1">
      <c r="A89" s="98" t="s">
        <v>1605</v>
      </c>
      <c r="B89" s="205">
        <f t="shared" si="27"/>
        <v>0</v>
      </c>
      <c r="C89" s="205">
        <f>SUM('表六 (1)'!B90)</f>
        <v>0</v>
      </c>
      <c r="D89" s="205">
        <f t="shared" si="28"/>
        <v>0</v>
      </c>
      <c r="E89" s="210"/>
      <c r="F89" s="210"/>
      <c r="G89" s="210"/>
      <c r="H89" s="210"/>
      <c r="I89" s="210"/>
      <c r="J89" s="210"/>
      <c r="K89" s="205">
        <f t="shared" si="20"/>
        <v>0</v>
      </c>
      <c r="L89" s="210"/>
      <c r="M89" s="210"/>
      <c r="N89" s="210"/>
      <c r="O89" s="210"/>
      <c r="P89" s="210"/>
      <c r="Q89" s="210"/>
      <c r="R89" s="210"/>
      <c r="S89" s="210"/>
      <c r="T89" s="210"/>
      <c r="U89" s="210"/>
      <c r="V89" s="210"/>
      <c r="W89" s="210"/>
      <c r="X89" s="210"/>
      <c r="Y89" s="210"/>
      <c r="Z89" s="210"/>
      <c r="AA89" s="210"/>
      <c r="AB89" s="210"/>
      <c r="AC89" s="210"/>
      <c r="AD89" s="210"/>
      <c r="AE89" s="210"/>
      <c r="AF89" s="210"/>
      <c r="AG89" s="205">
        <f t="shared" si="22"/>
        <v>0</v>
      </c>
      <c r="AH89" s="210"/>
      <c r="AI89" s="210"/>
      <c r="AJ89" s="210"/>
    </row>
    <row r="90" spans="1:36" s="72" customFormat="1" ht="15.75" customHeight="1">
      <c r="A90" s="98" t="s">
        <v>1606</v>
      </c>
      <c r="B90" s="205">
        <f t="shared" si="27"/>
        <v>0</v>
      </c>
      <c r="C90" s="205">
        <f>SUM('表六 (1)'!B91)</f>
        <v>0</v>
      </c>
      <c r="D90" s="205">
        <f t="shared" si="28"/>
        <v>0</v>
      </c>
      <c r="E90" s="210"/>
      <c r="F90" s="210"/>
      <c r="G90" s="210"/>
      <c r="H90" s="210"/>
      <c r="I90" s="210"/>
      <c r="J90" s="210"/>
      <c r="K90" s="205">
        <f t="shared" si="20"/>
        <v>0</v>
      </c>
      <c r="L90" s="210"/>
      <c r="M90" s="210"/>
      <c r="N90" s="210"/>
      <c r="O90" s="210"/>
      <c r="P90" s="210"/>
      <c r="Q90" s="210"/>
      <c r="R90" s="210"/>
      <c r="S90" s="210"/>
      <c r="T90" s="210"/>
      <c r="U90" s="210"/>
      <c r="V90" s="210"/>
      <c r="W90" s="210"/>
      <c r="X90" s="210"/>
      <c r="Y90" s="210"/>
      <c r="Z90" s="210"/>
      <c r="AA90" s="210"/>
      <c r="AB90" s="210"/>
      <c r="AC90" s="210"/>
      <c r="AD90" s="210"/>
      <c r="AE90" s="210"/>
      <c r="AF90" s="210"/>
      <c r="AG90" s="205">
        <f t="shared" si="22"/>
        <v>0</v>
      </c>
      <c r="AH90" s="210"/>
      <c r="AI90" s="210"/>
      <c r="AJ90" s="210"/>
    </row>
    <row r="91" spans="1:36" s="72" customFormat="1" ht="15.75" customHeight="1">
      <c r="A91" s="98" t="s">
        <v>1607</v>
      </c>
      <c r="B91" s="205">
        <f t="shared" si="27"/>
        <v>0</v>
      </c>
      <c r="C91" s="205">
        <f>SUM('表六 (1)'!B92)</f>
        <v>0</v>
      </c>
      <c r="D91" s="205">
        <f t="shared" si="28"/>
        <v>0</v>
      </c>
      <c r="E91" s="210"/>
      <c r="F91" s="210"/>
      <c r="G91" s="210"/>
      <c r="H91" s="210"/>
      <c r="I91" s="210"/>
      <c r="J91" s="210"/>
      <c r="K91" s="205">
        <f t="shared" si="20"/>
        <v>0</v>
      </c>
      <c r="L91" s="210"/>
      <c r="M91" s="210"/>
      <c r="N91" s="210"/>
      <c r="O91" s="210"/>
      <c r="P91" s="210"/>
      <c r="Q91" s="210"/>
      <c r="R91" s="210"/>
      <c r="S91" s="210"/>
      <c r="T91" s="210"/>
      <c r="U91" s="210"/>
      <c r="V91" s="210"/>
      <c r="W91" s="210"/>
      <c r="X91" s="210"/>
      <c r="Y91" s="210"/>
      <c r="Z91" s="210"/>
      <c r="AA91" s="210"/>
      <c r="AB91" s="210"/>
      <c r="AC91" s="210"/>
      <c r="AD91" s="210"/>
      <c r="AE91" s="210"/>
      <c r="AF91" s="210"/>
      <c r="AG91" s="205">
        <f t="shared" si="22"/>
        <v>0</v>
      </c>
      <c r="AH91" s="210"/>
      <c r="AI91" s="210"/>
      <c r="AJ91" s="210"/>
    </row>
    <row r="92" spans="1:36" s="72" customFormat="1" ht="15.75" customHeight="1">
      <c r="A92" s="98" t="s">
        <v>1608</v>
      </c>
      <c r="B92" s="205">
        <f t="shared" si="27"/>
        <v>0</v>
      </c>
      <c r="C92" s="205">
        <f>SUM('表六 (1)'!B93)</f>
        <v>0</v>
      </c>
      <c r="D92" s="205">
        <f t="shared" si="28"/>
        <v>0</v>
      </c>
      <c r="E92" s="210"/>
      <c r="F92" s="210"/>
      <c r="G92" s="210"/>
      <c r="H92" s="210"/>
      <c r="I92" s="210"/>
      <c r="J92" s="210"/>
      <c r="K92" s="205">
        <f t="shared" si="20"/>
        <v>0</v>
      </c>
      <c r="L92" s="210"/>
      <c r="M92" s="210"/>
      <c r="N92" s="210"/>
      <c r="O92" s="210"/>
      <c r="P92" s="210"/>
      <c r="Q92" s="210"/>
      <c r="R92" s="210"/>
      <c r="S92" s="210"/>
      <c r="T92" s="210"/>
      <c r="U92" s="210"/>
      <c r="V92" s="210"/>
      <c r="W92" s="210"/>
      <c r="X92" s="210"/>
      <c r="Y92" s="210"/>
      <c r="Z92" s="210"/>
      <c r="AA92" s="210"/>
      <c r="AB92" s="210"/>
      <c r="AC92" s="210"/>
      <c r="AD92" s="210"/>
      <c r="AE92" s="210"/>
      <c r="AF92" s="210"/>
      <c r="AG92" s="205">
        <f t="shared" si="22"/>
        <v>0</v>
      </c>
      <c r="AH92" s="210"/>
      <c r="AI92" s="210"/>
      <c r="AJ92" s="210"/>
    </row>
    <row r="93" spans="1:36" s="72" customFormat="1" ht="15.75" customHeight="1">
      <c r="A93" s="98" t="s">
        <v>1609</v>
      </c>
      <c r="B93" s="205">
        <f t="shared" si="27"/>
        <v>0</v>
      </c>
      <c r="C93" s="205">
        <f>SUM('表六 (1)'!B94)</f>
        <v>0</v>
      </c>
      <c r="D93" s="205">
        <f t="shared" si="28"/>
        <v>0</v>
      </c>
      <c r="E93" s="210"/>
      <c r="F93" s="210"/>
      <c r="G93" s="210"/>
      <c r="H93" s="210"/>
      <c r="I93" s="210"/>
      <c r="J93" s="210"/>
      <c r="K93" s="205">
        <f t="shared" si="20"/>
        <v>0</v>
      </c>
      <c r="L93" s="210"/>
      <c r="M93" s="210"/>
      <c r="N93" s="210"/>
      <c r="O93" s="210"/>
      <c r="P93" s="210"/>
      <c r="Q93" s="210"/>
      <c r="R93" s="210"/>
      <c r="S93" s="210"/>
      <c r="T93" s="210"/>
      <c r="U93" s="210"/>
      <c r="V93" s="210"/>
      <c r="W93" s="210"/>
      <c r="X93" s="210"/>
      <c r="Y93" s="210"/>
      <c r="Z93" s="210"/>
      <c r="AA93" s="210"/>
      <c r="AB93" s="210"/>
      <c r="AC93" s="210"/>
      <c r="AD93" s="210"/>
      <c r="AE93" s="210"/>
      <c r="AF93" s="210"/>
      <c r="AG93" s="205">
        <f t="shared" si="22"/>
        <v>0</v>
      </c>
      <c r="AH93" s="210"/>
      <c r="AI93" s="210"/>
      <c r="AJ93" s="210"/>
    </row>
    <row r="94" spans="1:36" s="72" customFormat="1" ht="15.75" customHeight="1">
      <c r="A94" s="98" t="s">
        <v>1610</v>
      </c>
      <c r="B94" s="205">
        <f t="shared" si="27"/>
        <v>0</v>
      </c>
      <c r="C94" s="205">
        <f>SUM('表六 (1)'!B95)</f>
        <v>0</v>
      </c>
      <c r="D94" s="205">
        <f t="shared" si="28"/>
        <v>0</v>
      </c>
      <c r="E94" s="210"/>
      <c r="F94" s="210"/>
      <c r="G94" s="210"/>
      <c r="H94" s="210"/>
      <c r="I94" s="210"/>
      <c r="J94" s="210"/>
      <c r="K94" s="205">
        <f t="shared" si="20"/>
        <v>0</v>
      </c>
      <c r="L94" s="210"/>
      <c r="M94" s="210"/>
      <c r="N94" s="210"/>
      <c r="O94" s="210"/>
      <c r="P94" s="210"/>
      <c r="Q94" s="210"/>
      <c r="R94" s="210"/>
      <c r="S94" s="210"/>
      <c r="T94" s="210"/>
      <c r="U94" s="210"/>
      <c r="V94" s="210"/>
      <c r="W94" s="210"/>
      <c r="X94" s="210"/>
      <c r="Y94" s="210"/>
      <c r="Z94" s="210"/>
      <c r="AA94" s="210"/>
      <c r="AB94" s="210"/>
      <c r="AC94" s="210"/>
      <c r="AD94" s="210"/>
      <c r="AE94" s="210"/>
      <c r="AF94" s="210"/>
      <c r="AG94" s="205">
        <f t="shared" si="22"/>
        <v>0</v>
      </c>
      <c r="AH94" s="210"/>
      <c r="AI94" s="210"/>
      <c r="AJ94" s="210"/>
    </row>
    <row r="95" spans="1:36" s="72" customFormat="1" ht="15.75" customHeight="1">
      <c r="A95" s="98" t="s">
        <v>1611</v>
      </c>
      <c r="B95" s="205">
        <f t="shared" si="27"/>
        <v>0</v>
      </c>
      <c r="C95" s="205">
        <f>SUM('表六 (1)'!B96)</f>
        <v>0</v>
      </c>
      <c r="D95" s="205">
        <f t="shared" si="28"/>
        <v>0</v>
      </c>
      <c r="E95" s="210"/>
      <c r="F95" s="210"/>
      <c r="G95" s="210"/>
      <c r="H95" s="210"/>
      <c r="I95" s="210"/>
      <c r="J95" s="210"/>
      <c r="K95" s="205">
        <f t="shared" si="20"/>
        <v>0</v>
      </c>
      <c r="L95" s="210"/>
      <c r="M95" s="210"/>
      <c r="N95" s="210"/>
      <c r="O95" s="210"/>
      <c r="P95" s="210"/>
      <c r="Q95" s="210"/>
      <c r="R95" s="210"/>
      <c r="S95" s="210"/>
      <c r="T95" s="210"/>
      <c r="U95" s="210"/>
      <c r="V95" s="210"/>
      <c r="W95" s="210"/>
      <c r="X95" s="210"/>
      <c r="Y95" s="210"/>
      <c r="Z95" s="210"/>
      <c r="AA95" s="210"/>
      <c r="AB95" s="210"/>
      <c r="AC95" s="210"/>
      <c r="AD95" s="210"/>
      <c r="AE95" s="210"/>
      <c r="AF95" s="210"/>
      <c r="AG95" s="205">
        <f t="shared" si="22"/>
        <v>0</v>
      </c>
      <c r="AH95" s="210"/>
      <c r="AI95" s="210"/>
      <c r="AJ95" s="210"/>
    </row>
    <row r="96" spans="1:36" s="72" customFormat="1" ht="15.75" customHeight="1">
      <c r="A96" s="98" t="s">
        <v>1612</v>
      </c>
      <c r="B96" s="205">
        <f t="shared" si="27"/>
        <v>0</v>
      </c>
      <c r="C96" s="205">
        <f>SUM('表六 (1)'!B97)</f>
        <v>0</v>
      </c>
      <c r="D96" s="205">
        <f t="shared" si="28"/>
        <v>0</v>
      </c>
      <c r="E96" s="210"/>
      <c r="F96" s="210"/>
      <c r="G96" s="210"/>
      <c r="H96" s="210"/>
      <c r="I96" s="210"/>
      <c r="J96" s="210"/>
      <c r="K96" s="205">
        <f t="shared" si="20"/>
        <v>0</v>
      </c>
      <c r="L96" s="210"/>
      <c r="M96" s="210"/>
      <c r="N96" s="210"/>
      <c r="O96" s="210"/>
      <c r="P96" s="210"/>
      <c r="Q96" s="210"/>
      <c r="R96" s="210"/>
      <c r="S96" s="210"/>
      <c r="T96" s="210"/>
      <c r="U96" s="210"/>
      <c r="V96" s="210"/>
      <c r="W96" s="210"/>
      <c r="X96" s="210"/>
      <c r="Y96" s="210"/>
      <c r="Z96" s="210"/>
      <c r="AA96" s="210"/>
      <c r="AB96" s="210"/>
      <c r="AC96" s="210"/>
      <c r="AD96" s="210"/>
      <c r="AE96" s="210"/>
      <c r="AF96" s="210"/>
      <c r="AG96" s="205">
        <f t="shared" si="22"/>
        <v>0</v>
      </c>
      <c r="AH96" s="210"/>
      <c r="AI96" s="210"/>
      <c r="AJ96" s="210"/>
    </row>
    <row r="97" spans="1:36" s="72" customFormat="1" ht="15.75" customHeight="1">
      <c r="A97" s="98" t="s">
        <v>1613</v>
      </c>
      <c r="B97" s="205">
        <f t="shared" si="27"/>
        <v>0</v>
      </c>
      <c r="C97" s="205">
        <f>SUM('表六 (1)'!B98)</f>
        <v>0</v>
      </c>
      <c r="D97" s="205">
        <f t="shared" si="28"/>
        <v>0</v>
      </c>
      <c r="E97" s="208">
        <f aca="true" t="shared" si="37" ref="E97:AC97">SUM(E98:E99)</f>
        <v>0</v>
      </c>
      <c r="F97" s="208">
        <f t="shared" si="37"/>
        <v>0</v>
      </c>
      <c r="G97" s="208">
        <f t="shared" si="37"/>
        <v>0</v>
      </c>
      <c r="H97" s="208">
        <f t="shared" si="37"/>
        <v>0</v>
      </c>
      <c r="I97" s="208">
        <f t="shared" si="37"/>
        <v>0</v>
      </c>
      <c r="J97" s="208">
        <f t="shared" si="37"/>
        <v>0</v>
      </c>
      <c r="K97" s="205">
        <f t="shared" si="20"/>
        <v>0</v>
      </c>
      <c r="L97" s="208">
        <f t="shared" si="37"/>
        <v>0</v>
      </c>
      <c r="M97" s="208">
        <f t="shared" si="37"/>
        <v>0</v>
      </c>
      <c r="N97" s="208">
        <f t="shared" si="37"/>
        <v>0</v>
      </c>
      <c r="O97" s="208">
        <f t="shared" si="37"/>
        <v>0</v>
      </c>
      <c r="P97" s="208">
        <f t="shared" si="37"/>
        <v>0</v>
      </c>
      <c r="Q97" s="208">
        <f t="shared" si="37"/>
        <v>0</v>
      </c>
      <c r="R97" s="208">
        <f t="shared" si="37"/>
        <v>0</v>
      </c>
      <c r="S97" s="208">
        <f t="shared" si="37"/>
        <v>0</v>
      </c>
      <c r="T97" s="208">
        <f t="shared" si="37"/>
        <v>0</v>
      </c>
      <c r="U97" s="208">
        <f t="shared" si="37"/>
        <v>0</v>
      </c>
      <c r="V97" s="208">
        <f t="shared" si="37"/>
        <v>0</v>
      </c>
      <c r="W97" s="208">
        <f t="shared" si="37"/>
        <v>0</v>
      </c>
      <c r="X97" s="208">
        <f t="shared" si="37"/>
        <v>0</v>
      </c>
      <c r="Y97" s="208">
        <f t="shared" si="37"/>
        <v>0</v>
      </c>
      <c r="Z97" s="208">
        <f t="shared" si="37"/>
        <v>0</v>
      </c>
      <c r="AA97" s="208">
        <f t="shared" si="37"/>
        <v>0</v>
      </c>
      <c r="AB97" s="208">
        <f t="shared" si="37"/>
        <v>0</v>
      </c>
      <c r="AC97" s="208">
        <f t="shared" si="37"/>
        <v>0</v>
      </c>
      <c r="AD97" s="208">
        <f aca="true" t="shared" si="38" ref="AD97:AJ97">SUM(AD98:AD99)</f>
        <v>0</v>
      </c>
      <c r="AE97" s="208">
        <f t="shared" si="38"/>
        <v>0</v>
      </c>
      <c r="AF97" s="208">
        <f t="shared" si="38"/>
        <v>0</v>
      </c>
      <c r="AG97" s="205">
        <f t="shared" si="22"/>
        <v>0</v>
      </c>
      <c r="AH97" s="208">
        <f t="shared" si="38"/>
        <v>0</v>
      </c>
      <c r="AI97" s="208">
        <f t="shared" si="38"/>
        <v>0</v>
      </c>
      <c r="AJ97" s="208">
        <f t="shared" si="38"/>
        <v>0</v>
      </c>
    </row>
    <row r="98" spans="1:36" s="72" customFormat="1" ht="15.75" customHeight="1">
      <c r="A98" s="98" t="s">
        <v>1614</v>
      </c>
      <c r="B98" s="205">
        <f t="shared" si="27"/>
        <v>0</v>
      </c>
      <c r="C98" s="205">
        <f>SUM('表六 (1)'!B99)</f>
        <v>0</v>
      </c>
      <c r="D98" s="205">
        <f t="shared" si="28"/>
        <v>0</v>
      </c>
      <c r="E98" s="210"/>
      <c r="F98" s="210"/>
      <c r="G98" s="210"/>
      <c r="H98" s="210"/>
      <c r="I98" s="210"/>
      <c r="J98" s="210"/>
      <c r="K98" s="205">
        <f t="shared" si="20"/>
        <v>0</v>
      </c>
      <c r="L98" s="210"/>
      <c r="M98" s="210"/>
      <c r="N98" s="210"/>
      <c r="O98" s="210"/>
      <c r="P98" s="210"/>
      <c r="Q98" s="210"/>
      <c r="R98" s="210"/>
      <c r="S98" s="210"/>
      <c r="T98" s="210"/>
      <c r="U98" s="210"/>
      <c r="V98" s="210"/>
      <c r="W98" s="210"/>
      <c r="X98" s="210"/>
      <c r="Y98" s="210"/>
      <c r="Z98" s="210"/>
      <c r="AA98" s="210"/>
      <c r="AB98" s="210"/>
      <c r="AC98" s="210"/>
      <c r="AD98" s="210"/>
      <c r="AE98" s="210"/>
      <c r="AF98" s="210"/>
      <c r="AG98" s="205">
        <f t="shared" si="22"/>
        <v>0</v>
      </c>
      <c r="AH98" s="210"/>
      <c r="AI98" s="210"/>
      <c r="AJ98" s="210"/>
    </row>
    <row r="99" spans="1:36" s="72" customFormat="1" ht="15.75" customHeight="1">
      <c r="A99" s="98" t="s">
        <v>1615</v>
      </c>
      <c r="B99" s="205">
        <f t="shared" si="27"/>
        <v>0</v>
      </c>
      <c r="C99" s="205">
        <f>SUM('表六 (1)'!B100)</f>
        <v>0</v>
      </c>
      <c r="D99" s="205">
        <f t="shared" si="28"/>
        <v>0</v>
      </c>
      <c r="E99" s="208">
        <f aca="true" t="shared" si="39" ref="E99:AC99">SUM(E100:E109)</f>
        <v>0</v>
      </c>
      <c r="F99" s="208">
        <f t="shared" si="39"/>
        <v>0</v>
      </c>
      <c r="G99" s="208">
        <f t="shared" si="39"/>
        <v>0</v>
      </c>
      <c r="H99" s="208">
        <f t="shared" si="39"/>
        <v>0</v>
      </c>
      <c r="I99" s="208">
        <f t="shared" si="39"/>
        <v>0</v>
      </c>
      <c r="J99" s="208">
        <f t="shared" si="39"/>
        <v>0</v>
      </c>
      <c r="K99" s="205">
        <f t="shared" si="20"/>
        <v>0</v>
      </c>
      <c r="L99" s="208">
        <f t="shared" si="39"/>
        <v>0</v>
      </c>
      <c r="M99" s="208">
        <f t="shared" si="39"/>
        <v>0</v>
      </c>
      <c r="N99" s="208">
        <f t="shared" si="39"/>
        <v>0</v>
      </c>
      <c r="O99" s="208">
        <f t="shared" si="39"/>
        <v>0</v>
      </c>
      <c r="P99" s="208">
        <f t="shared" si="39"/>
        <v>0</v>
      </c>
      <c r="Q99" s="208">
        <f t="shared" si="39"/>
        <v>0</v>
      </c>
      <c r="R99" s="208">
        <f t="shared" si="39"/>
        <v>0</v>
      </c>
      <c r="S99" s="208">
        <f t="shared" si="39"/>
        <v>0</v>
      </c>
      <c r="T99" s="208">
        <f t="shared" si="39"/>
        <v>0</v>
      </c>
      <c r="U99" s="208">
        <f t="shared" si="39"/>
        <v>0</v>
      </c>
      <c r="V99" s="208">
        <f t="shared" si="39"/>
        <v>0</v>
      </c>
      <c r="W99" s="208">
        <f t="shared" si="39"/>
        <v>0</v>
      </c>
      <c r="X99" s="208">
        <f t="shared" si="39"/>
        <v>0</v>
      </c>
      <c r="Y99" s="208">
        <f t="shared" si="39"/>
        <v>0</v>
      </c>
      <c r="Z99" s="208">
        <f t="shared" si="39"/>
        <v>0</v>
      </c>
      <c r="AA99" s="208">
        <f t="shared" si="39"/>
        <v>0</v>
      </c>
      <c r="AB99" s="208">
        <f t="shared" si="39"/>
        <v>0</v>
      </c>
      <c r="AC99" s="208">
        <f t="shared" si="39"/>
        <v>0</v>
      </c>
      <c r="AD99" s="208">
        <f aca="true" t="shared" si="40" ref="AD99:AJ99">SUM(AD100:AD109)</f>
        <v>0</v>
      </c>
      <c r="AE99" s="208">
        <f t="shared" si="40"/>
        <v>0</v>
      </c>
      <c r="AF99" s="208">
        <f t="shared" si="40"/>
        <v>0</v>
      </c>
      <c r="AG99" s="205">
        <f t="shared" si="22"/>
        <v>0</v>
      </c>
      <c r="AH99" s="208">
        <f t="shared" si="40"/>
        <v>0</v>
      </c>
      <c r="AI99" s="208">
        <f t="shared" si="40"/>
        <v>0</v>
      </c>
      <c r="AJ99" s="208">
        <f t="shared" si="40"/>
        <v>0</v>
      </c>
    </row>
    <row r="100" spans="1:36" s="72" customFormat="1" ht="15.75" customHeight="1">
      <c r="A100" s="98" t="s">
        <v>1616</v>
      </c>
      <c r="B100" s="205">
        <f t="shared" si="27"/>
        <v>0</v>
      </c>
      <c r="C100" s="205">
        <f>SUM('表六 (1)'!B101)</f>
        <v>0</v>
      </c>
      <c r="D100" s="205">
        <f t="shared" si="28"/>
        <v>0</v>
      </c>
      <c r="E100" s="210"/>
      <c r="F100" s="210"/>
      <c r="G100" s="210"/>
      <c r="H100" s="210"/>
      <c r="I100" s="210"/>
      <c r="J100" s="210"/>
      <c r="K100" s="205">
        <f t="shared" si="20"/>
        <v>0</v>
      </c>
      <c r="L100" s="210"/>
      <c r="M100" s="210"/>
      <c r="N100" s="210"/>
      <c r="O100" s="210"/>
      <c r="P100" s="210"/>
      <c r="Q100" s="210"/>
      <c r="R100" s="210"/>
      <c r="S100" s="210"/>
      <c r="T100" s="210"/>
      <c r="U100" s="210"/>
      <c r="V100" s="210"/>
      <c r="W100" s="210"/>
      <c r="X100" s="210"/>
      <c r="Y100" s="210"/>
      <c r="Z100" s="210"/>
      <c r="AA100" s="210"/>
      <c r="AB100" s="210"/>
      <c r="AC100" s="210"/>
      <c r="AD100" s="210"/>
      <c r="AE100" s="210"/>
      <c r="AF100" s="210"/>
      <c r="AG100" s="205">
        <f t="shared" si="22"/>
        <v>0</v>
      </c>
      <c r="AH100" s="210"/>
      <c r="AI100" s="210"/>
      <c r="AJ100" s="210"/>
    </row>
    <row r="101" spans="1:36" s="72" customFormat="1" ht="15.75" customHeight="1">
      <c r="A101" s="98" t="s">
        <v>1617</v>
      </c>
      <c r="B101" s="205">
        <f t="shared" si="27"/>
        <v>0</v>
      </c>
      <c r="C101" s="205">
        <f>SUM('表六 (1)'!B102)</f>
        <v>0</v>
      </c>
      <c r="D101" s="205">
        <f t="shared" si="28"/>
        <v>0</v>
      </c>
      <c r="E101" s="210"/>
      <c r="F101" s="210"/>
      <c r="G101" s="210"/>
      <c r="H101" s="210"/>
      <c r="I101" s="210"/>
      <c r="J101" s="210"/>
      <c r="K101" s="205">
        <f t="shared" si="20"/>
        <v>0</v>
      </c>
      <c r="L101" s="210"/>
      <c r="M101" s="210"/>
      <c r="N101" s="210"/>
      <c r="O101" s="210"/>
      <c r="P101" s="210"/>
      <c r="Q101" s="210"/>
      <c r="R101" s="210"/>
      <c r="S101" s="210"/>
      <c r="T101" s="210"/>
      <c r="U101" s="210"/>
      <c r="V101" s="210"/>
      <c r="W101" s="210"/>
      <c r="X101" s="210"/>
      <c r="Y101" s="210"/>
      <c r="Z101" s="210"/>
      <c r="AA101" s="210"/>
      <c r="AB101" s="210"/>
      <c r="AC101" s="210"/>
      <c r="AD101" s="210"/>
      <c r="AE101" s="210"/>
      <c r="AF101" s="210"/>
      <c r="AG101" s="205">
        <f t="shared" si="22"/>
        <v>0</v>
      </c>
      <c r="AH101" s="210"/>
      <c r="AI101" s="210"/>
      <c r="AJ101" s="210"/>
    </row>
    <row r="102" spans="1:36" s="72" customFormat="1" ht="15.75" customHeight="1">
      <c r="A102" s="98" t="s">
        <v>1618</v>
      </c>
      <c r="B102" s="205">
        <f t="shared" si="27"/>
        <v>0</v>
      </c>
      <c r="C102" s="205">
        <f>SUM('表六 (1)'!B103)</f>
        <v>0</v>
      </c>
      <c r="D102" s="205">
        <f t="shared" si="28"/>
        <v>0</v>
      </c>
      <c r="E102" s="210"/>
      <c r="F102" s="210"/>
      <c r="G102" s="210"/>
      <c r="H102" s="210"/>
      <c r="I102" s="210"/>
      <c r="J102" s="210"/>
      <c r="K102" s="205">
        <f t="shared" si="20"/>
        <v>0</v>
      </c>
      <c r="L102" s="210"/>
      <c r="M102" s="210"/>
      <c r="N102" s="210"/>
      <c r="O102" s="210"/>
      <c r="P102" s="210"/>
      <c r="Q102" s="210"/>
      <c r="R102" s="210"/>
      <c r="S102" s="210"/>
      <c r="T102" s="210"/>
      <c r="U102" s="210"/>
      <c r="V102" s="210"/>
      <c r="W102" s="210"/>
      <c r="X102" s="210"/>
      <c r="Y102" s="210"/>
      <c r="Z102" s="210"/>
      <c r="AA102" s="210"/>
      <c r="AB102" s="210"/>
      <c r="AC102" s="210"/>
      <c r="AD102" s="210"/>
      <c r="AE102" s="210"/>
      <c r="AF102" s="210"/>
      <c r="AG102" s="205">
        <f t="shared" si="22"/>
        <v>0</v>
      </c>
      <c r="AH102" s="210"/>
      <c r="AI102" s="210"/>
      <c r="AJ102" s="210"/>
    </row>
    <row r="103" spans="1:36" s="72" customFormat="1" ht="15.75" customHeight="1">
      <c r="A103" s="98" t="s">
        <v>1619</v>
      </c>
      <c r="B103" s="205">
        <f t="shared" si="27"/>
        <v>0</v>
      </c>
      <c r="C103" s="205">
        <f>SUM('表六 (1)'!B104)</f>
        <v>0</v>
      </c>
      <c r="D103" s="205">
        <f t="shared" si="28"/>
        <v>0</v>
      </c>
      <c r="E103" s="210"/>
      <c r="F103" s="210"/>
      <c r="G103" s="210"/>
      <c r="H103" s="210"/>
      <c r="I103" s="210"/>
      <c r="J103" s="210"/>
      <c r="K103" s="205">
        <f t="shared" si="20"/>
        <v>0</v>
      </c>
      <c r="L103" s="210"/>
      <c r="M103" s="210"/>
      <c r="N103" s="210"/>
      <c r="O103" s="210"/>
      <c r="P103" s="210"/>
      <c r="Q103" s="210"/>
      <c r="R103" s="210"/>
      <c r="S103" s="210"/>
      <c r="T103" s="210"/>
      <c r="U103" s="210"/>
      <c r="V103" s="210"/>
      <c r="W103" s="210"/>
      <c r="X103" s="210"/>
      <c r="Y103" s="210"/>
      <c r="Z103" s="210"/>
      <c r="AA103" s="210"/>
      <c r="AB103" s="210"/>
      <c r="AC103" s="210"/>
      <c r="AD103" s="210"/>
      <c r="AE103" s="210"/>
      <c r="AF103" s="210"/>
      <c r="AG103" s="205">
        <f t="shared" si="22"/>
        <v>0</v>
      </c>
      <c r="AH103" s="210"/>
      <c r="AI103" s="210"/>
      <c r="AJ103" s="210"/>
    </row>
    <row r="104" spans="1:36" s="72" customFormat="1" ht="15.75" customHeight="1">
      <c r="A104" s="98" t="s">
        <v>1620</v>
      </c>
      <c r="B104" s="205">
        <f t="shared" si="27"/>
        <v>0</v>
      </c>
      <c r="C104" s="205">
        <f>SUM('表六 (1)'!B105)</f>
        <v>0</v>
      </c>
      <c r="D104" s="205">
        <f t="shared" si="28"/>
        <v>0</v>
      </c>
      <c r="E104" s="210"/>
      <c r="F104" s="210"/>
      <c r="G104" s="210"/>
      <c r="H104" s="210"/>
      <c r="I104" s="210"/>
      <c r="J104" s="210"/>
      <c r="K104" s="205">
        <f t="shared" si="20"/>
        <v>0</v>
      </c>
      <c r="L104" s="210"/>
      <c r="M104" s="210"/>
      <c r="N104" s="210"/>
      <c r="O104" s="210"/>
      <c r="P104" s="210"/>
      <c r="Q104" s="210"/>
      <c r="R104" s="210"/>
      <c r="S104" s="210"/>
      <c r="T104" s="210"/>
      <c r="U104" s="210"/>
      <c r="V104" s="210"/>
      <c r="W104" s="210"/>
      <c r="X104" s="210"/>
      <c r="Y104" s="210"/>
      <c r="Z104" s="210"/>
      <c r="AA104" s="210"/>
      <c r="AB104" s="210"/>
      <c r="AC104" s="210"/>
      <c r="AD104" s="210"/>
      <c r="AE104" s="210"/>
      <c r="AF104" s="210"/>
      <c r="AG104" s="205">
        <f t="shared" si="22"/>
        <v>0</v>
      </c>
      <c r="AH104" s="210"/>
      <c r="AI104" s="210"/>
      <c r="AJ104" s="210"/>
    </row>
    <row r="105" spans="1:36" s="72" customFormat="1" ht="15.75" customHeight="1">
      <c r="A105" s="98" t="s">
        <v>1621</v>
      </c>
      <c r="B105" s="205">
        <f t="shared" si="27"/>
        <v>0</v>
      </c>
      <c r="C105" s="205">
        <f>SUM('表六 (1)'!B106)</f>
        <v>0</v>
      </c>
      <c r="D105" s="205">
        <f t="shared" si="28"/>
        <v>0</v>
      </c>
      <c r="E105" s="210"/>
      <c r="F105" s="210"/>
      <c r="G105" s="210"/>
      <c r="H105" s="210"/>
      <c r="I105" s="210"/>
      <c r="J105" s="210"/>
      <c r="K105" s="205">
        <f t="shared" si="20"/>
        <v>0</v>
      </c>
      <c r="L105" s="210"/>
      <c r="M105" s="210"/>
      <c r="N105" s="210"/>
      <c r="O105" s="210"/>
      <c r="P105" s="210"/>
      <c r="Q105" s="210"/>
      <c r="R105" s="210"/>
      <c r="S105" s="210"/>
      <c r="T105" s="210"/>
      <c r="U105" s="210"/>
      <c r="V105" s="210"/>
      <c r="W105" s="210"/>
      <c r="X105" s="210"/>
      <c r="Y105" s="210"/>
      <c r="Z105" s="210"/>
      <c r="AA105" s="210"/>
      <c r="AB105" s="210"/>
      <c r="AC105" s="210"/>
      <c r="AD105" s="210"/>
      <c r="AE105" s="210"/>
      <c r="AF105" s="210"/>
      <c r="AG105" s="205">
        <f t="shared" si="22"/>
        <v>0</v>
      </c>
      <c r="AH105" s="210"/>
      <c r="AI105" s="210"/>
      <c r="AJ105" s="210"/>
    </row>
    <row r="106" spans="1:36" s="72" customFormat="1" ht="15.75" customHeight="1">
      <c r="A106" s="98" t="s">
        <v>1622</v>
      </c>
      <c r="B106" s="205">
        <f t="shared" si="27"/>
        <v>0</v>
      </c>
      <c r="C106" s="205">
        <f>SUM('表六 (1)'!B107)</f>
        <v>0</v>
      </c>
      <c r="D106" s="205">
        <f t="shared" si="28"/>
        <v>0</v>
      </c>
      <c r="E106" s="210"/>
      <c r="F106" s="210"/>
      <c r="G106" s="210"/>
      <c r="H106" s="210"/>
      <c r="I106" s="210"/>
      <c r="J106" s="210"/>
      <c r="K106" s="205">
        <f t="shared" si="20"/>
        <v>0</v>
      </c>
      <c r="L106" s="210"/>
      <c r="M106" s="210"/>
      <c r="N106" s="210"/>
      <c r="O106" s="210"/>
      <c r="P106" s="210"/>
      <c r="Q106" s="210"/>
      <c r="R106" s="210"/>
      <c r="S106" s="210"/>
      <c r="T106" s="210"/>
      <c r="U106" s="210"/>
      <c r="V106" s="210"/>
      <c r="W106" s="210"/>
      <c r="X106" s="210"/>
      <c r="Y106" s="210"/>
      <c r="Z106" s="210"/>
      <c r="AA106" s="210"/>
      <c r="AB106" s="210"/>
      <c r="AC106" s="210"/>
      <c r="AD106" s="210"/>
      <c r="AE106" s="210"/>
      <c r="AF106" s="210"/>
      <c r="AG106" s="205">
        <f t="shared" si="22"/>
        <v>0</v>
      </c>
      <c r="AH106" s="210"/>
      <c r="AI106" s="210"/>
      <c r="AJ106" s="210"/>
    </row>
    <row r="107" spans="1:36" s="72" customFormat="1" ht="15.75" customHeight="1">
      <c r="A107" s="98" t="s">
        <v>1623</v>
      </c>
      <c r="B107" s="205">
        <f t="shared" si="27"/>
        <v>0</v>
      </c>
      <c r="C107" s="205">
        <f>SUM('表六 (1)'!B108)</f>
        <v>0</v>
      </c>
      <c r="D107" s="205">
        <f t="shared" si="28"/>
        <v>0</v>
      </c>
      <c r="E107" s="210"/>
      <c r="F107" s="210"/>
      <c r="G107" s="210"/>
      <c r="H107" s="210"/>
      <c r="I107" s="210"/>
      <c r="J107" s="210"/>
      <c r="K107" s="205">
        <f t="shared" si="20"/>
        <v>0</v>
      </c>
      <c r="L107" s="210"/>
      <c r="M107" s="210"/>
      <c r="N107" s="210"/>
      <c r="O107" s="210"/>
      <c r="P107" s="210"/>
      <c r="Q107" s="210"/>
      <c r="R107" s="210"/>
      <c r="S107" s="210"/>
      <c r="T107" s="210"/>
      <c r="U107" s="210"/>
      <c r="V107" s="210"/>
      <c r="W107" s="210"/>
      <c r="X107" s="210"/>
      <c r="Y107" s="210"/>
      <c r="Z107" s="210"/>
      <c r="AA107" s="210"/>
      <c r="AB107" s="210"/>
      <c r="AC107" s="210"/>
      <c r="AD107" s="210"/>
      <c r="AE107" s="210"/>
      <c r="AF107" s="210"/>
      <c r="AG107" s="205">
        <f t="shared" si="22"/>
        <v>0</v>
      </c>
      <c r="AH107" s="210"/>
      <c r="AI107" s="210"/>
      <c r="AJ107" s="210"/>
    </row>
    <row r="108" spans="1:36" s="72" customFormat="1" ht="15.75" customHeight="1">
      <c r="A108" s="98" t="s">
        <v>1624</v>
      </c>
      <c r="B108" s="205">
        <f t="shared" si="27"/>
        <v>0</v>
      </c>
      <c r="C108" s="205">
        <f>SUM('表六 (1)'!B109)</f>
        <v>0</v>
      </c>
      <c r="D108" s="205">
        <f t="shared" si="28"/>
        <v>0</v>
      </c>
      <c r="E108" s="210"/>
      <c r="F108" s="210"/>
      <c r="G108" s="210"/>
      <c r="H108" s="210"/>
      <c r="I108" s="210"/>
      <c r="J108" s="210"/>
      <c r="K108" s="205">
        <f t="shared" si="20"/>
        <v>0</v>
      </c>
      <c r="L108" s="210"/>
      <c r="M108" s="210"/>
      <c r="N108" s="210"/>
      <c r="O108" s="210"/>
      <c r="P108" s="210"/>
      <c r="Q108" s="210"/>
      <c r="R108" s="210"/>
      <c r="S108" s="210"/>
      <c r="T108" s="210"/>
      <c r="U108" s="210"/>
      <c r="V108" s="210"/>
      <c r="W108" s="210"/>
      <c r="X108" s="210"/>
      <c r="Y108" s="210"/>
      <c r="Z108" s="210"/>
      <c r="AA108" s="210"/>
      <c r="AB108" s="210"/>
      <c r="AC108" s="210"/>
      <c r="AD108" s="210"/>
      <c r="AE108" s="210"/>
      <c r="AF108" s="210"/>
      <c r="AG108" s="205">
        <f t="shared" si="22"/>
        <v>0</v>
      </c>
      <c r="AH108" s="210"/>
      <c r="AI108" s="210"/>
      <c r="AJ108" s="210"/>
    </row>
    <row r="109" spans="1:36" s="72" customFormat="1" ht="15.75" customHeight="1">
      <c r="A109" s="98" t="s">
        <v>1625</v>
      </c>
      <c r="B109" s="205">
        <f t="shared" si="27"/>
        <v>0</v>
      </c>
      <c r="C109" s="205">
        <f>SUM('表六 (1)'!B110)</f>
        <v>0</v>
      </c>
      <c r="D109" s="205">
        <f t="shared" si="28"/>
        <v>0</v>
      </c>
      <c r="E109" s="210"/>
      <c r="F109" s="210"/>
      <c r="G109" s="210"/>
      <c r="H109" s="210"/>
      <c r="I109" s="210"/>
      <c r="J109" s="210"/>
      <c r="K109" s="205">
        <f t="shared" si="20"/>
        <v>0</v>
      </c>
      <c r="L109" s="210"/>
      <c r="M109" s="210"/>
      <c r="N109" s="210"/>
      <c r="O109" s="210"/>
      <c r="P109" s="210"/>
      <c r="Q109" s="210"/>
      <c r="R109" s="210"/>
      <c r="S109" s="210"/>
      <c r="T109" s="210"/>
      <c r="U109" s="210"/>
      <c r="V109" s="210"/>
      <c r="W109" s="210"/>
      <c r="X109" s="210"/>
      <c r="Y109" s="210"/>
      <c r="Z109" s="210"/>
      <c r="AA109" s="210"/>
      <c r="AB109" s="210"/>
      <c r="AC109" s="210"/>
      <c r="AD109" s="210"/>
      <c r="AE109" s="210"/>
      <c r="AF109" s="210"/>
      <c r="AG109" s="205">
        <f t="shared" si="22"/>
        <v>0</v>
      </c>
      <c r="AH109" s="210"/>
      <c r="AI109" s="210"/>
      <c r="AJ109" s="210"/>
    </row>
    <row r="110" spans="1:36" s="72" customFormat="1" ht="15.75" customHeight="1">
      <c r="A110" s="98" t="s">
        <v>1626</v>
      </c>
      <c r="B110" s="205">
        <f t="shared" si="27"/>
        <v>0</v>
      </c>
      <c r="C110" s="205">
        <f>SUM('表六 (1)'!B111)</f>
        <v>0</v>
      </c>
      <c r="D110" s="205">
        <f t="shared" si="28"/>
        <v>0</v>
      </c>
      <c r="E110" s="208">
        <f aca="true" t="shared" si="41" ref="E110:AC110">SUM(E111:E112)</f>
        <v>0</v>
      </c>
      <c r="F110" s="208">
        <f t="shared" si="41"/>
        <v>0</v>
      </c>
      <c r="G110" s="208">
        <f t="shared" si="41"/>
        <v>0</v>
      </c>
      <c r="H110" s="208">
        <f t="shared" si="41"/>
        <v>0</v>
      </c>
      <c r="I110" s="208">
        <f t="shared" si="41"/>
        <v>0</v>
      </c>
      <c r="J110" s="208">
        <f t="shared" si="41"/>
        <v>0</v>
      </c>
      <c r="K110" s="205">
        <f t="shared" si="20"/>
        <v>0</v>
      </c>
      <c r="L110" s="208">
        <f t="shared" si="41"/>
        <v>0</v>
      </c>
      <c r="M110" s="208">
        <f t="shared" si="41"/>
        <v>0</v>
      </c>
      <c r="N110" s="208">
        <f t="shared" si="41"/>
        <v>0</v>
      </c>
      <c r="O110" s="208">
        <f t="shared" si="41"/>
        <v>0</v>
      </c>
      <c r="P110" s="208">
        <f t="shared" si="41"/>
        <v>0</v>
      </c>
      <c r="Q110" s="208">
        <f t="shared" si="41"/>
        <v>0</v>
      </c>
      <c r="R110" s="208">
        <f t="shared" si="41"/>
        <v>0</v>
      </c>
      <c r="S110" s="208">
        <f t="shared" si="41"/>
        <v>0</v>
      </c>
      <c r="T110" s="208">
        <f t="shared" si="41"/>
        <v>0</v>
      </c>
      <c r="U110" s="208">
        <f t="shared" si="41"/>
        <v>0</v>
      </c>
      <c r="V110" s="208">
        <f t="shared" si="41"/>
        <v>0</v>
      </c>
      <c r="W110" s="208">
        <f t="shared" si="41"/>
        <v>0</v>
      </c>
      <c r="X110" s="208">
        <f t="shared" si="41"/>
        <v>0</v>
      </c>
      <c r="Y110" s="208">
        <f t="shared" si="41"/>
        <v>0</v>
      </c>
      <c r="Z110" s="208">
        <f t="shared" si="41"/>
        <v>0</v>
      </c>
      <c r="AA110" s="208">
        <f t="shared" si="41"/>
        <v>0</v>
      </c>
      <c r="AB110" s="208">
        <f t="shared" si="41"/>
        <v>0</v>
      </c>
      <c r="AC110" s="208">
        <f t="shared" si="41"/>
        <v>0</v>
      </c>
      <c r="AD110" s="208">
        <f aca="true" t="shared" si="42" ref="AD110:AJ110">SUM(AD111:AD112)</f>
        <v>0</v>
      </c>
      <c r="AE110" s="208">
        <f t="shared" si="42"/>
        <v>0</v>
      </c>
      <c r="AF110" s="208">
        <f t="shared" si="42"/>
        <v>0</v>
      </c>
      <c r="AG110" s="205">
        <f t="shared" si="22"/>
        <v>0</v>
      </c>
      <c r="AH110" s="208">
        <f t="shared" si="42"/>
        <v>0</v>
      </c>
      <c r="AI110" s="208">
        <f t="shared" si="42"/>
        <v>0</v>
      </c>
      <c r="AJ110" s="208">
        <f t="shared" si="42"/>
        <v>0</v>
      </c>
    </row>
    <row r="111" spans="1:36" s="72" customFormat="1" ht="15.75" customHeight="1">
      <c r="A111" s="98" t="s">
        <v>1627</v>
      </c>
      <c r="B111" s="205">
        <f t="shared" si="27"/>
        <v>0</v>
      </c>
      <c r="C111" s="205">
        <f>SUM('表六 (1)'!B112)</f>
        <v>0</v>
      </c>
      <c r="D111" s="205">
        <f t="shared" si="28"/>
        <v>0</v>
      </c>
      <c r="E111" s="210"/>
      <c r="F111" s="210"/>
      <c r="G111" s="210"/>
      <c r="H111" s="210"/>
      <c r="I111" s="210"/>
      <c r="J111" s="210"/>
      <c r="K111" s="205">
        <f t="shared" si="20"/>
        <v>0</v>
      </c>
      <c r="L111" s="210"/>
      <c r="M111" s="210"/>
      <c r="N111" s="210"/>
      <c r="O111" s="210"/>
      <c r="P111" s="210"/>
      <c r="Q111" s="210"/>
      <c r="R111" s="210"/>
      <c r="S111" s="210"/>
      <c r="T111" s="210"/>
      <c r="U111" s="210"/>
      <c r="V111" s="210"/>
      <c r="W111" s="210"/>
      <c r="X111" s="210"/>
      <c r="Y111" s="210"/>
      <c r="Z111" s="210"/>
      <c r="AA111" s="210"/>
      <c r="AB111" s="210"/>
      <c r="AC111" s="210"/>
      <c r="AD111" s="210"/>
      <c r="AE111" s="210"/>
      <c r="AF111" s="210"/>
      <c r="AG111" s="205">
        <f t="shared" si="22"/>
        <v>0</v>
      </c>
      <c r="AH111" s="210"/>
      <c r="AI111" s="210"/>
      <c r="AJ111" s="210"/>
    </row>
    <row r="112" spans="1:36" s="72" customFormat="1" ht="15.75" customHeight="1">
      <c r="A112" s="98" t="s">
        <v>1628</v>
      </c>
      <c r="B112" s="205">
        <f t="shared" si="27"/>
        <v>0</v>
      </c>
      <c r="C112" s="205">
        <f>SUM('表六 (1)'!B113)</f>
        <v>0</v>
      </c>
      <c r="D112" s="205">
        <f t="shared" si="28"/>
        <v>0</v>
      </c>
      <c r="E112" s="208">
        <f aca="true" t="shared" si="43" ref="E112:AC112">SUM(E113:E118)</f>
        <v>0</v>
      </c>
      <c r="F112" s="208">
        <f t="shared" si="43"/>
        <v>0</v>
      </c>
      <c r="G112" s="208">
        <f t="shared" si="43"/>
        <v>0</v>
      </c>
      <c r="H112" s="208">
        <f t="shared" si="43"/>
        <v>0</v>
      </c>
      <c r="I112" s="208">
        <f t="shared" si="43"/>
        <v>0</v>
      </c>
      <c r="J112" s="208">
        <f t="shared" si="43"/>
        <v>0</v>
      </c>
      <c r="K112" s="205">
        <f t="shared" si="20"/>
        <v>0</v>
      </c>
      <c r="L112" s="208">
        <f t="shared" si="43"/>
        <v>0</v>
      </c>
      <c r="M112" s="208">
        <f t="shared" si="43"/>
        <v>0</v>
      </c>
      <c r="N112" s="208">
        <f t="shared" si="43"/>
        <v>0</v>
      </c>
      <c r="O112" s="208">
        <f t="shared" si="43"/>
        <v>0</v>
      </c>
      <c r="P112" s="208">
        <f t="shared" si="43"/>
        <v>0</v>
      </c>
      <c r="Q112" s="208">
        <f t="shared" si="43"/>
        <v>0</v>
      </c>
      <c r="R112" s="208">
        <f t="shared" si="43"/>
        <v>0</v>
      </c>
      <c r="S112" s="208">
        <f t="shared" si="43"/>
        <v>0</v>
      </c>
      <c r="T112" s="208">
        <f t="shared" si="43"/>
        <v>0</v>
      </c>
      <c r="U112" s="208">
        <f t="shared" si="43"/>
        <v>0</v>
      </c>
      <c r="V112" s="208">
        <f t="shared" si="43"/>
        <v>0</v>
      </c>
      <c r="W112" s="208">
        <f t="shared" si="43"/>
        <v>0</v>
      </c>
      <c r="X112" s="208">
        <f t="shared" si="43"/>
        <v>0</v>
      </c>
      <c r="Y112" s="208">
        <f t="shared" si="43"/>
        <v>0</v>
      </c>
      <c r="Z112" s="208">
        <f t="shared" si="43"/>
        <v>0</v>
      </c>
      <c r="AA112" s="208">
        <f t="shared" si="43"/>
        <v>0</v>
      </c>
      <c r="AB112" s="208">
        <f t="shared" si="43"/>
        <v>0</v>
      </c>
      <c r="AC112" s="208">
        <f t="shared" si="43"/>
        <v>0</v>
      </c>
      <c r="AD112" s="208">
        <f aca="true" t="shared" si="44" ref="AD112:AJ112">SUM(AD113:AD118)</f>
        <v>0</v>
      </c>
      <c r="AE112" s="208">
        <f t="shared" si="44"/>
        <v>0</v>
      </c>
      <c r="AF112" s="208">
        <f t="shared" si="44"/>
        <v>0</v>
      </c>
      <c r="AG112" s="205">
        <f t="shared" si="22"/>
        <v>0</v>
      </c>
      <c r="AH112" s="208">
        <f t="shared" si="44"/>
        <v>0</v>
      </c>
      <c r="AI112" s="208">
        <f t="shared" si="44"/>
        <v>0</v>
      </c>
      <c r="AJ112" s="208">
        <f t="shared" si="44"/>
        <v>0</v>
      </c>
    </row>
    <row r="113" spans="1:36" s="72" customFormat="1" ht="15.75" customHeight="1">
      <c r="A113" s="98" t="s">
        <v>1629</v>
      </c>
      <c r="B113" s="205">
        <f t="shared" si="27"/>
        <v>0</v>
      </c>
      <c r="C113" s="205">
        <f>SUM('表六 (1)'!B114)</f>
        <v>0</v>
      </c>
      <c r="D113" s="205">
        <f t="shared" si="28"/>
        <v>0</v>
      </c>
      <c r="E113" s="210"/>
      <c r="F113" s="210"/>
      <c r="G113" s="210"/>
      <c r="H113" s="210"/>
      <c r="I113" s="210"/>
      <c r="J113" s="210"/>
      <c r="K113" s="205">
        <f t="shared" si="20"/>
        <v>0</v>
      </c>
      <c r="L113" s="210"/>
      <c r="M113" s="210"/>
      <c r="N113" s="210"/>
      <c r="O113" s="210"/>
      <c r="P113" s="210"/>
      <c r="Q113" s="210"/>
      <c r="R113" s="210"/>
      <c r="S113" s="210"/>
      <c r="T113" s="210"/>
      <c r="U113" s="210"/>
      <c r="V113" s="210"/>
      <c r="W113" s="210"/>
      <c r="X113" s="210"/>
      <c r="Y113" s="210"/>
      <c r="Z113" s="210"/>
      <c r="AA113" s="210"/>
      <c r="AB113" s="210"/>
      <c r="AC113" s="210"/>
      <c r="AD113" s="210"/>
      <c r="AE113" s="210"/>
      <c r="AF113" s="210"/>
      <c r="AG113" s="205">
        <f t="shared" si="22"/>
        <v>0</v>
      </c>
      <c r="AH113" s="210"/>
      <c r="AI113" s="210"/>
      <c r="AJ113" s="210"/>
    </row>
    <row r="114" spans="1:36" s="72" customFormat="1" ht="15.75" customHeight="1">
      <c r="A114" s="98" t="s">
        <v>1630</v>
      </c>
      <c r="B114" s="205">
        <f t="shared" si="27"/>
        <v>0</v>
      </c>
      <c r="C114" s="205">
        <f>SUM('表六 (1)'!B115)</f>
        <v>0</v>
      </c>
      <c r="D114" s="205">
        <f t="shared" si="28"/>
        <v>0</v>
      </c>
      <c r="E114" s="210"/>
      <c r="F114" s="210"/>
      <c r="G114" s="210"/>
      <c r="H114" s="210"/>
      <c r="I114" s="210"/>
      <c r="J114" s="210"/>
      <c r="K114" s="205">
        <f t="shared" si="20"/>
        <v>0</v>
      </c>
      <c r="L114" s="210"/>
      <c r="M114" s="210"/>
      <c r="N114" s="210"/>
      <c r="O114" s="210"/>
      <c r="P114" s="210"/>
      <c r="Q114" s="210"/>
      <c r="R114" s="210"/>
      <c r="S114" s="210"/>
      <c r="T114" s="210"/>
      <c r="U114" s="210"/>
      <c r="V114" s="210"/>
      <c r="W114" s="210"/>
      <c r="X114" s="210"/>
      <c r="Y114" s="210"/>
      <c r="Z114" s="210"/>
      <c r="AA114" s="210"/>
      <c r="AB114" s="210"/>
      <c r="AC114" s="210"/>
      <c r="AD114" s="210"/>
      <c r="AE114" s="210"/>
      <c r="AF114" s="210"/>
      <c r="AG114" s="205">
        <f t="shared" si="22"/>
        <v>0</v>
      </c>
      <c r="AH114" s="210"/>
      <c r="AI114" s="210"/>
      <c r="AJ114" s="210"/>
    </row>
    <row r="115" spans="1:36" s="72" customFormat="1" ht="15.75" customHeight="1">
      <c r="A115" s="98" t="s">
        <v>1631</v>
      </c>
      <c r="B115" s="205">
        <f t="shared" si="27"/>
        <v>0</v>
      </c>
      <c r="C115" s="205">
        <f>SUM('表六 (1)'!B116)</f>
        <v>0</v>
      </c>
      <c r="D115" s="205">
        <f t="shared" si="28"/>
        <v>0</v>
      </c>
      <c r="E115" s="210"/>
      <c r="F115" s="210"/>
      <c r="G115" s="210"/>
      <c r="H115" s="210"/>
      <c r="I115" s="210"/>
      <c r="J115" s="210"/>
      <c r="K115" s="205">
        <f t="shared" si="20"/>
        <v>0</v>
      </c>
      <c r="L115" s="210"/>
      <c r="M115" s="210"/>
      <c r="N115" s="210"/>
      <c r="O115" s="210"/>
      <c r="P115" s="210"/>
      <c r="Q115" s="210"/>
      <c r="R115" s="210"/>
      <c r="S115" s="210"/>
      <c r="T115" s="210"/>
      <c r="U115" s="210"/>
      <c r="V115" s="210"/>
      <c r="W115" s="210"/>
      <c r="X115" s="210"/>
      <c r="Y115" s="210"/>
      <c r="Z115" s="210"/>
      <c r="AA115" s="210"/>
      <c r="AB115" s="210"/>
      <c r="AC115" s="210"/>
      <c r="AD115" s="210"/>
      <c r="AE115" s="210"/>
      <c r="AF115" s="210"/>
      <c r="AG115" s="205">
        <f t="shared" si="22"/>
        <v>0</v>
      </c>
      <c r="AH115" s="210"/>
      <c r="AI115" s="210"/>
      <c r="AJ115" s="210"/>
    </row>
    <row r="116" spans="1:36" s="72" customFormat="1" ht="15.75" customHeight="1">
      <c r="A116" s="98" t="s">
        <v>1632</v>
      </c>
      <c r="B116" s="205">
        <f t="shared" si="27"/>
        <v>0</v>
      </c>
      <c r="C116" s="205">
        <f>SUM('表六 (1)'!B117)</f>
        <v>0</v>
      </c>
      <c r="D116" s="205">
        <f t="shared" si="28"/>
        <v>0</v>
      </c>
      <c r="E116" s="210"/>
      <c r="F116" s="210"/>
      <c r="G116" s="210"/>
      <c r="H116" s="210"/>
      <c r="I116" s="210"/>
      <c r="J116" s="210"/>
      <c r="K116" s="205">
        <f t="shared" si="20"/>
        <v>0</v>
      </c>
      <c r="L116" s="210"/>
      <c r="M116" s="210"/>
      <c r="N116" s="210"/>
      <c r="O116" s="210"/>
      <c r="P116" s="210"/>
      <c r="Q116" s="210"/>
      <c r="R116" s="210"/>
      <c r="S116" s="210"/>
      <c r="T116" s="210"/>
      <c r="U116" s="210"/>
      <c r="V116" s="210"/>
      <c r="W116" s="210"/>
      <c r="X116" s="210"/>
      <c r="Y116" s="210"/>
      <c r="Z116" s="210"/>
      <c r="AA116" s="210"/>
      <c r="AB116" s="210"/>
      <c r="AC116" s="210"/>
      <c r="AD116" s="210"/>
      <c r="AE116" s="210"/>
      <c r="AF116" s="210"/>
      <c r="AG116" s="205">
        <f t="shared" si="22"/>
        <v>0</v>
      </c>
      <c r="AH116" s="210"/>
      <c r="AI116" s="210"/>
      <c r="AJ116" s="210"/>
    </row>
    <row r="117" spans="1:36" s="72" customFormat="1" ht="15.75" customHeight="1">
      <c r="A117" s="98" t="s">
        <v>1633</v>
      </c>
      <c r="B117" s="205">
        <f t="shared" si="27"/>
        <v>0</v>
      </c>
      <c r="C117" s="205">
        <f>SUM('表六 (1)'!B118)</f>
        <v>0</v>
      </c>
      <c r="D117" s="205">
        <f t="shared" si="28"/>
        <v>0</v>
      </c>
      <c r="E117" s="210"/>
      <c r="F117" s="210"/>
      <c r="G117" s="210"/>
      <c r="H117" s="210"/>
      <c r="I117" s="210"/>
      <c r="J117" s="210"/>
      <c r="K117" s="205">
        <f t="shared" si="20"/>
        <v>0</v>
      </c>
      <c r="L117" s="210"/>
      <c r="M117" s="210"/>
      <c r="N117" s="210"/>
      <c r="O117" s="210"/>
      <c r="P117" s="210"/>
      <c r="Q117" s="210"/>
      <c r="R117" s="210"/>
      <c r="S117" s="210"/>
      <c r="T117" s="210"/>
      <c r="U117" s="210"/>
      <c r="V117" s="210"/>
      <c r="W117" s="210"/>
      <c r="X117" s="210"/>
      <c r="Y117" s="210"/>
      <c r="Z117" s="210"/>
      <c r="AA117" s="210"/>
      <c r="AB117" s="210"/>
      <c r="AC117" s="210"/>
      <c r="AD117" s="210"/>
      <c r="AE117" s="210"/>
      <c r="AF117" s="210"/>
      <c r="AG117" s="205">
        <f t="shared" si="22"/>
        <v>0</v>
      </c>
      <c r="AH117" s="210"/>
      <c r="AI117" s="210"/>
      <c r="AJ117" s="210"/>
    </row>
    <row r="118" spans="1:36" s="72" customFormat="1" ht="15.75" customHeight="1">
      <c r="A118" s="98" t="s">
        <v>1634</v>
      </c>
      <c r="B118" s="205">
        <f t="shared" si="27"/>
        <v>0</v>
      </c>
      <c r="C118" s="205">
        <f>SUM('表六 (1)'!B119)</f>
        <v>0</v>
      </c>
      <c r="D118" s="205">
        <f t="shared" si="28"/>
        <v>0</v>
      </c>
      <c r="E118" s="210"/>
      <c r="F118" s="210"/>
      <c r="G118" s="210"/>
      <c r="H118" s="210"/>
      <c r="I118" s="210"/>
      <c r="J118" s="210"/>
      <c r="K118" s="205">
        <f aca="true" t="shared" si="45" ref="K118:K181">SUM(L118:AE118)</f>
        <v>0</v>
      </c>
      <c r="L118" s="210"/>
      <c r="M118" s="210"/>
      <c r="N118" s="210"/>
      <c r="O118" s="210"/>
      <c r="P118" s="210"/>
      <c r="Q118" s="210"/>
      <c r="R118" s="210"/>
      <c r="S118" s="210"/>
      <c r="T118" s="210"/>
      <c r="U118" s="210"/>
      <c r="V118" s="210"/>
      <c r="W118" s="210"/>
      <c r="X118" s="210"/>
      <c r="Y118" s="210"/>
      <c r="Z118" s="210"/>
      <c r="AA118" s="210"/>
      <c r="AB118" s="210"/>
      <c r="AC118" s="210"/>
      <c r="AD118" s="210"/>
      <c r="AE118" s="210"/>
      <c r="AF118" s="210"/>
      <c r="AG118" s="205">
        <f aca="true" t="shared" si="46" ref="AG118:AG181">SUM(AH118:AI118)</f>
        <v>0</v>
      </c>
      <c r="AH118" s="210"/>
      <c r="AI118" s="210"/>
      <c r="AJ118" s="210"/>
    </row>
    <row r="119" spans="1:36" s="72" customFormat="1" ht="15.75" customHeight="1">
      <c r="A119" s="98" t="s">
        <v>1635</v>
      </c>
      <c r="B119" s="205">
        <f t="shared" si="27"/>
        <v>0</v>
      </c>
      <c r="C119" s="205">
        <f>SUM('表六 (1)'!B120)</f>
        <v>0</v>
      </c>
      <c r="D119" s="205">
        <f t="shared" si="28"/>
        <v>0</v>
      </c>
      <c r="E119" s="208">
        <f aca="true" t="shared" si="47" ref="E119:AC119">SUM(E120:E121)</f>
        <v>0</v>
      </c>
      <c r="F119" s="208">
        <f t="shared" si="47"/>
        <v>0</v>
      </c>
      <c r="G119" s="208">
        <f t="shared" si="47"/>
        <v>0</v>
      </c>
      <c r="H119" s="208">
        <f t="shared" si="47"/>
        <v>0</v>
      </c>
      <c r="I119" s="208">
        <f t="shared" si="47"/>
        <v>0</v>
      </c>
      <c r="J119" s="208">
        <f t="shared" si="47"/>
        <v>0</v>
      </c>
      <c r="K119" s="205">
        <f t="shared" si="45"/>
        <v>0</v>
      </c>
      <c r="L119" s="208">
        <f t="shared" si="47"/>
        <v>0</v>
      </c>
      <c r="M119" s="208">
        <f t="shared" si="47"/>
        <v>0</v>
      </c>
      <c r="N119" s="208">
        <f t="shared" si="47"/>
        <v>0</v>
      </c>
      <c r="O119" s="208">
        <f t="shared" si="47"/>
        <v>0</v>
      </c>
      <c r="P119" s="208">
        <f t="shared" si="47"/>
        <v>0</v>
      </c>
      <c r="Q119" s="208">
        <f t="shared" si="47"/>
        <v>0</v>
      </c>
      <c r="R119" s="208">
        <f t="shared" si="47"/>
        <v>0</v>
      </c>
      <c r="S119" s="208">
        <f t="shared" si="47"/>
        <v>0</v>
      </c>
      <c r="T119" s="208">
        <f t="shared" si="47"/>
        <v>0</v>
      </c>
      <c r="U119" s="208">
        <f t="shared" si="47"/>
        <v>0</v>
      </c>
      <c r="V119" s="208">
        <f t="shared" si="47"/>
        <v>0</v>
      </c>
      <c r="W119" s="208">
        <f t="shared" si="47"/>
        <v>0</v>
      </c>
      <c r="X119" s="208">
        <f t="shared" si="47"/>
        <v>0</v>
      </c>
      <c r="Y119" s="208">
        <f t="shared" si="47"/>
        <v>0</v>
      </c>
      <c r="Z119" s="208">
        <f t="shared" si="47"/>
        <v>0</v>
      </c>
      <c r="AA119" s="208">
        <f t="shared" si="47"/>
        <v>0</v>
      </c>
      <c r="AB119" s="208">
        <f t="shared" si="47"/>
        <v>0</v>
      </c>
      <c r="AC119" s="208">
        <f t="shared" si="47"/>
        <v>0</v>
      </c>
      <c r="AD119" s="208">
        <f aca="true" t="shared" si="48" ref="AD119:AJ119">SUM(AD120:AD121)</f>
        <v>0</v>
      </c>
      <c r="AE119" s="208">
        <f t="shared" si="48"/>
        <v>0</v>
      </c>
      <c r="AF119" s="208">
        <f t="shared" si="48"/>
        <v>0</v>
      </c>
      <c r="AG119" s="205">
        <f t="shared" si="46"/>
        <v>0</v>
      </c>
      <c r="AH119" s="208">
        <f t="shared" si="48"/>
        <v>0</v>
      </c>
      <c r="AI119" s="208">
        <f t="shared" si="48"/>
        <v>0</v>
      </c>
      <c r="AJ119" s="208">
        <f t="shared" si="48"/>
        <v>0</v>
      </c>
    </row>
    <row r="120" spans="1:36" s="72" customFormat="1" ht="15.75" customHeight="1">
      <c r="A120" s="98" t="s">
        <v>1636</v>
      </c>
      <c r="B120" s="205">
        <f t="shared" si="27"/>
        <v>0</v>
      </c>
      <c r="C120" s="205">
        <f>SUM('表六 (1)'!B121)</f>
        <v>0</v>
      </c>
      <c r="D120" s="205">
        <f t="shared" si="28"/>
        <v>0</v>
      </c>
      <c r="E120" s="210"/>
      <c r="F120" s="210"/>
      <c r="G120" s="210"/>
      <c r="H120" s="210"/>
      <c r="I120" s="210"/>
      <c r="J120" s="210"/>
      <c r="K120" s="205">
        <f t="shared" si="45"/>
        <v>0</v>
      </c>
      <c r="L120" s="210"/>
      <c r="M120" s="210"/>
      <c r="N120" s="210"/>
      <c r="O120" s="210"/>
      <c r="P120" s="210"/>
      <c r="Q120" s="210"/>
      <c r="R120" s="210"/>
      <c r="S120" s="210"/>
      <c r="T120" s="210"/>
      <c r="U120" s="210"/>
      <c r="V120" s="210"/>
      <c r="W120" s="210"/>
      <c r="X120" s="210"/>
      <c r="Y120" s="210"/>
      <c r="Z120" s="210"/>
      <c r="AA120" s="210"/>
      <c r="AB120" s="210"/>
      <c r="AC120" s="210"/>
      <c r="AD120" s="210"/>
      <c r="AE120" s="210"/>
      <c r="AF120" s="210"/>
      <c r="AG120" s="205">
        <f t="shared" si="46"/>
        <v>0</v>
      </c>
      <c r="AH120" s="210"/>
      <c r="AI120" s="210"/>
      <c r="AJ120" s="210"/>
    </row>
    <row r="121" spans="1:36" s="72" customFormat="1" ht="15.75" customHeight="1">
      <c r="A121" s="98" t="s">
        <v>1637</v>
      </c>
      <c r="B121" s="205">
        <f t="shared" si="27"/>
        <v>0</v>
      </c>
      <c r="C121" s="205">
        <f>SUM('表六 (1)'!B122)</f>
        <v>0</v>
      </c>
      <c r="D121" s="205">
        <f t="shared" si="28"/>
        <v>0</v>
      </c>
      <c r="E121" s="208">
        <f aca="true" t="shared" si="49" ref="E121:AC121">SUM(E122:E127)</f>
        <v>0</v>
      </c>
      <c r="F121" s="208">
        <f t="shared" si="49"/>
        <v>0</v>
      </c>
      <c r="G121" s="208">
        <f t="shared" si="49"/>
        <v>0</v>
      </c>
      <c r="H121" s="208">
        <f t="shared" si="49"/>
        <v>0</v>
      </c>
      <c r="I121" s="208">
        <f t="shared" si="49"/>
        <v>0</v>
      </c>
      <c r="J121" s="208">
        <f t="shared" si="49"/>
        <v>0</v>
      </c>
      <c r="K121" s="205">
        <f t="shared" si="45"/>
        <v>0</v>
      </c>
      <c r="L121" s="208">
        <f t="shared" si="49"/>
        <v>0</v>
      </c>
      <c r="M121" s="208">
        <f t="shared" si="49"/>
        <v>0</v>
      </c>
      <c r="N121" s="208">
        <f t="shared" si="49"/>
        <v>0</v>
      </c>
      <c r="O121" s="208">
        <f t="shared" si="49"/>
        <v>0</v>
      </c>
      <c r="P121" s="208">
        <f t="shared" si="49"/>
        <v>0</v>
      </c>
      <c r="Q121" s="208">
        <f t="shared" si="49"/>
        <v>0</v>
      </c>
      <c r="R121" s="208">
        <f t="shared" si="49"/>
        <v>0</v>
      </c>
      <c r="S121" s="208">
        <f t="shared" si="49"/>
        <v>0</v>
      </c>
      <c r="T121" s="208">
        <f t="shared" si="49"/>
        <v>0</v>
      </c>
      <c r="U121" s="208">
        <f t="shared" si="49"/>
        <v>0</v>
      </c>
      <c r="V121" s="208">
        <f t="shared" si="49"/>
        <v>0</v>
      </c>
      <c r="W121" s="208">
        <f t="shared" si="49"/>
        <v>0</v>
      </c>
      <c r="X121" s="208">
        <f t="shared" si="49"/>
        <v>0</v>
      </c>
      <c r="Y121" s="208">
        <f t="shared" si="49"/>
        <v>0</v>
      </c>
      <c r="Z121" s="208">
        <f t="shared" si="49"/>
        <v>0</v>
      </c>
      <c r="AA121" s="208">
        <f t="shared" si="49"/>
        <v>0</v>
      </c>
      <c r="AB121" s="208">
        <f t="shared" si="49"/>
        <v>0</v>
      </c>
      <c r="AC121" s="208">
        <f t="shared" si="49"/>
        <v>0</v>
      </c>
      <c r="AD121" s="208">
        <f aca="true" t="shared" si="50" ref="AD121:AJ121">SUM(AD122:AD127)</f>
        <v>0</v>
      </c>
      <c r="AE121" s="208">
        <f t="shared" si="50"/>
        <v>0</v>
      </c>
      <c r="AF121" s="208">
        <f t="shared" si="50"/>
        <v>0</v>
      </c>
      <c r="AG121" s="205">
        <f t="shared" si="46"/>
        <v>0</v>
      </c>
      <c r="AH121" s="208">
        <f t="shared" si="50"/>
        <v>0</v>
      </c>
      <c r="AI121" s="208">
        <f t="shared" si="50"/>
        <v>0</v>
      </c>
      <c r="AJ121" s="208">
        <f t="shared" si="50"/>
        <v>0</v>
      </c>
    </row>
    <row r="122" spans="1:36" s="72" customFormat="1" ht="15.75" customHeight="1">
      <c r="A122" s="98" t="s">
        <v>1638</v>
      </c>
      <c r="B122" s="205">
        <f t="shared" si="27"/>
        <v>0</v>
      </c>
      <c r="C122" s="205">
        <f>SUM('表六 (1)'!B123)</f>
        <v>0</v>
      </c>
      <c r="D122" s="205">
        <f t="shared" si="28"/>
        <v>0</v>
      </c>
      <c r="E122" s="210"/>
      <c r="F122" s="210"/>
      <c r="G122" s="210"/>
      <c r="H122" s="210"/>
      <c r="I122" s="210"/>
      <c r="J122" s="210"/>
      <c r="K122" s="205">
        <f t="shared" si="45"/>
        <v>0</v>
      </c>
      <c r="L122" s="210"/>
      <c r="M122" s="210"/>
      <c r="N122" s="210"/>
      <c r="O122" s="210"/>
      <c r="P122" s="210"/>
      <c r="Q122" s="210"/>
      <c r="R122" s="210"/>
      <c r="S122" s="210"/>
      <c r="T122" s="210"/>
      <c r="U122" s="210"/>
      <c r="V122" s="210"/>
      <c r="W122" s="210"/>
      <c r="X122" s="210"/>
      <c r="Y122" s="210"/>
      <c r="Z122" s="210"/>
      <c r="AA122" s="210"/>
      <c r="AB122" s="210"/>
      <c r="AC122" s="210"/>
      <c r="AD122" s="210"/>
      <c r="AE122" s="210"/>
      <c r="AF122" s="210"/>
      <c r="AG122" s="205">
        <f t="shared" si="46"/>
        <v>0</v>
      </c>
      <c r="AH122" s="210"/>
      <c r="AI122" s="210"/>
      <c r="AJ122" s="210"/>
    </row>
    <row r="123" spans="1:36" s="72" customFormat="1" ht="15.75" customHeight="1">
      <c r="A123" s="98" t="s">
        <v>1639</v>
      </c>
      <c r="B123" s="205">
        <f t="shared" si="27"/>
        <v>0</v>
      </c>
      <c r="C123" s="205">
        <f>SUM('表六 (1)'!B124)</f>
        <v>0</v>
      </c>
      <c r="D123" s="205">
        <f t="shared" si="28"/>
        <v>0</v>
      </c>
      <c r="E123" s="210"/>
      <c r="F123" s="210"/>
      <c r="G123" s="210"/>
      <c r="H123" s="210"/>
      <c r="I123" s="210"/>
      <c r="J123" s="210"/>
      <c r="K123" s="205">
        <f t="shared" si="45"/>
        <v>0</v>
      </c>
      <c r="L123" s="210"/>
      <c r="M123" s="210"/>
      <c r="N123" s="210"/>
      <c r="O123" s="210"/>
      <c r="P123" s="210"/>
      <c r="Q123" s="210"/>
      <c r="R123" s="210"/>
      <c r="S123" s="210"/>
      <c r="T123" s="210"/>
      <c r="U123" s="210"/>
      <c r="V123" s="210"/>
      <c r="W123" s="210"/>
      <c r="X123" s="210"/>
      <c r="Y123" s="210"/>
      <c r="Z123" s="210"/>
      <c r="AA123" s="210"/>
      <c r="AB123" s="210"/>
      <c r="AC123" s="210"/>
      <c r="AD123" s="210"/>
      <c r="AE123" s="210"/>
      <c r="AF123" s="210"/>
      <c r="AG123" s="205">
        <f t="shared" si="46"/>
        <v>0</v>
      </c>
      <c r="AH123" s="210"/>
      <c r="AI123" s="210"/>
      <c r="AJ123" s="210"/>
    </row>
    <row r="124" spans="1:36" s="72" customFormat="1" ht="15.75" customHeight="1">
      <c r="A124" s="98" t="s">
        <v>1640</v>
      </c>
      <c r="B124" s="205">
        <f t="shared" si="27"/>
        <v>0</v>
      </c>
      <c r="C124" s="205">
        <f>SUM('表六 (1)'!B125)</f>
        <v>0</v>
      </c>
      <c r="D124" s="205">
        <f t="shared" si="28"/>
        <v>0</v>
      </c>
      <c r="E124" s="210"/>
      <c r="F124" s="210"/>
      <c r="G124" s="210"/>
      <c r="H124" s="210"/>
      <c r="I124" s="210"/>
      <c r="J124" s="210"/>
      <c r="K124" s="205">
        <f t="shared" si="45"/>
        <v>0</v>
      </c>
      <c r="L124" s="210"/>
      <c r="M124" s="210"/>
      <c r="N124" s="210"/>
      <c r="O124" s="210"/>
      <c r="P124" s="210"/>
      <c r="Q124" s="210"/>
      <c r="R124" s="210"/>
      <c r="S124" s="210"/>
      <c r="T124" s="210"/>
      <c r="U124" s="210"/>
      <c r="V124" s="210"/>
      <c r="W124" s="210"/>
      <c r="X124" s="210"/>
      <c r="Y124" s="210"/>
      <c r="Z124" s="210"/>
      <c r="AA124" s="210"/>
      <c r="AB124" s="210"/>
      <c r="AC124" s="210"/>
      <c r="AD124" s="210"/>
      <c r="AE124" s="210"/>
      <c r="AF124" s="210"/>
      <c r="AG124" s="205">
        <f t="shared" si="46"/>
        <v>0</v>
      </c>
      <c r="AH124" s="210"/>
      <c r="AI124" s="210"/>
      <c r="AJ124" s="210"/>
    </row>
    <row r="125" spans="1:36" s="72" customFormat="1" ht="15.75" customHeight="1">
      <c r="A125" s="98" t="s">
        <v>1641</v>
      </c>
      <c r="B125" s="205">
        <f t="shared" si="27"/>
        <v>0</v>
      </c>
      <c r="C125" s="205">
        <f>SUM('表六 (1)'!B126)</f>
        <v>0</v>
      </c>
      <c r="D125" s="205">
        <f t="shared" si="28"/>
        <v>0</v>
      </c>
      <c r="E125" s="210"/>
      <c r="F125" s="210"/>
      <c r="G125" s="210"/>
      <c r="H125" s="210"/>
      <c r="I125" s="210"/>
      <c r="J125" s="210"/>
      <c r="K125" s="205">
        <f t="shared" si="45"/>
        <v>0</v>
      </c>
      <c r="L125" s="210"/>
      <c r="M125" s="210"/>
      <c r="N125" s="210"/>
      <c r="O125" s="210"/>
      <c r="P125" s="210"/>
      <c r="Q125" s="210"/>
      <c r="R125" s="210"/>
      <c r="S125" s="210"/>
      <c r="T125" s="210"/>
      <c r="U125" s="210"/>
      <c r="V125" s="210"/>
      <c r="W125" s="210"/>
      <c r="X125" s="210"/>
      <c r="Y125" s="210"/>
      <c r="Z125" s="210"/>
      <c r="AA125" s="210"/>
      <c r="AB125" s="210"/>
      <c r="AC125" s="210"/>
      <c r="AD125" s="210"/>
      <c r="AE125" s="210"/>
      <c r="AF125" s="210"/>
      <c r="AG125" s="205">
        <f t="shared" si="46"/>
        <v>0</v>
      </c>
      <c r="AH125" s="210"/>
      <c r="AI125" s="210"/>
      <c r="AJ125" s="210"/>
    </row>
    <row r="126" spans="1:36" s="72" customFormat="1" ht="15.75" customHeight="1">
      <c r="A126" s="98" t="s">
        <v>1642</v>
      </c>
      <c r="B126" s="205">
        <f t="shared" si="27"/>
        <v>0</v>
      </c>
      <c r="C126" s="205">
        <f>SUM('表六 (1)'!B127)</f>
        <v>0</v>
      </c>
      <c r="D126" s="205">
        <f t="shared" si="28"/>
        <v>0</v>
      </c>
      <c r="E126" s="210"/>
      <c r="F126" s="210"/>
      <c r="G126" s="210"/>
      <c r="H126" s="210"/>
      <c r="I126" s="210"/>
      <c r="J126" s="210"/>
      <c r="K126" s="205">
        <f t="shared" si="45"/>
        <v>0</v>
      </c>
      <c r="L126" s="210"/>
      <c r="M126" s="210"/>
      <c r="N126" s="210"/>
      <c r="O126" s="210"/>
      <c r="P126" s="210"/>
      <c r="Q126" s="210"/>
      <c r="R126" s="210"/>
      <c r="S126" s="210"/>
      <c r="T126" s="210"/>
      <c r="U126" s="210"/>
      <c r="V126" s="210"/>
      <c r="W126" s="210"/>
      <c r="X126" s="210"/>
      <c r="Y126" s="210"/>
      <c r="Z126" s="210"/>
      <c r="AA126" s="210"/>
      <c r="AB126" s="210"/>
      <c r="AC126" s="210"/>
      <c r="AD126" s="210"/>
      <c r="AE126" s="210"/>
      <c r="AF126" s="210"/>
      <c r="AG126" s="205">
        <f t="shared" si="46"/>
        <v>0</v>
      </c>
      <c r="AH126" s="210"/>
      <c r="AI126" s="210"/>
      <c r="AJ126" s="210"/>
    </row>
    <row r="127" spans="1:36" s="72" customFormat="1" ht="15.75" customHeight="1">
      <c r="A127" s="98" t="s">
        <v>1643</v>
      </c>
      <c r="B127" s="205">
        <f t="shared" si="27"/>
        <v>0</v>
      </c>
      <c r="C127" s="205">
        <f>SUM('表六 (1)'!B128)</f>
        <v>0</v>
      </c>
      <c r="D127" s="205">
        <f t="shared" si="28"/>
        <v>0</v>
      </c>
      <c r="E127" s="210"/>
      <c r="F127" s="210"/>
      <c r="G127" s="210"/>
      <c r="H127" s="210"/>
      <c r="I127" s="210"/>
      <c r="J127" s="210"/>
      <c r="K127" s="205">
        <f t="shared" si="45"/>
        <v>0</v>
      </c>
      <c r="L127" s="210"/>
      <c r="M127" s="210"/>
      <c r="N127" s="210"/>
      <c r="O127" s="210"/>
      <c r="P127" s="210"/>
      <c r="Q127" s="210"/>
      <c r="R127" s="210"/>
      <c r="S127" s="210"/>
      <c r="T127" s="210"/>
      <c r="U127" s="210"/>
      <c r="V127" s="210"/>
      <c r="W127" s="210"/>
      <c r="X127" s="210"/>
      <c r="Y127" s="210"/>
      <c r="Z127" s="210"/>
      <c r="AA127" s="210"/>
      <c r="AB127" s="210"/>
      <c r="AC127" s="210"/>
      <c r="AD127" s="210"/>
      <c r="AE127" s="210"/>
      <c r="AF127" s="210"/>
      <c r="AG127" s="205">
        <f t="shared" si="46"/>
        <v>0</v>
      </c>
      <c r="AH127" s="210"/>
      <c r="AI127" s="210"/>
      <c r="AJ127" s="210"/>
    </row>
    <row r="128" spans="1:36" s="72" customFormat="1" ht="15.75" customHeight="1">
      <c r="A128" s="98" t="s">
        <v>1644</v>
      </c>
      <c r="B128" s="205">
        <f t="shared" si="27"/>
        <v>0</v>
      </c>
      <c r="C128" s="205">
        <f>SUM('表六 (1)'!B129)</f>
        <v>0</v>
      </c>
      <c r="D128" s="205">
        <f t="shared" si="28"/>
        <v>0</v>
      </c>
      <c r="E128" s="208">
        <f aca="true" t="shared" si="51" ref="E128:AC128">SUM(E129:E130)</f>
        <v>0</v>
      </c>
      <c r="F128" s="208">
        <f t="shared" si="51"/>
        <v>0</v>
      </c>
      <c r="G128" s="208">
        <f t="shared" si="51"/>
        <v>0</v>
      </c>
      <c r="H128" s="208">
        <f t="shared" si="51"/>
        <v>0</v>
      </c>
      <c r="I128" s="208">
        <f t="shared" si="51"/>
        <v>0</v>
      </c>
      <c r="J128" s="208">
        <f t="shared" si="51"/>
        <v>0</v>
      </c>
      <c r="K128" s="205">
        <f t="shared" si="45"/>
        <v>0</v>
      </c>
      <c r="L128" s="208">
        <f t="shared" si="51"/>
        <v>0</v>
      </c>
      <c r="M128" s="208">
        <f t="shared" si="51"/>
        <v>0</v>
      </c>
      <c r="N128" s="208">
        <f t="shared" si="51"/>
        <v>0</v>
      </c>
      <c r="O128" s="208">
        <f t="shared" si="51"/>
        <v>0</v>
      </c>
      <c r="P128" s="208">
        <f t="shared" si="51"/>
        <v>0</v>
      </c>
      <c r="Q128" s="208">
        <f t="shared" si="51"/>
        <v>0</v>
      </c>
      <c r="R128" s="208">
        <f t="shared" si="51"/>
        <v>0</v>
      </c>
      <c r="S128" s="208">
        <f t="shared" si="51"/>
        <v>0</v>
      </c>
      <c r="T128" s="208">
        <f t="shared" si="51"/>
        <v>0</v>
      </c>
      <c r="U128" s="208">
        <f t="shared" si="51"/>
        <v>0</v>
      </c>
      <c r="V128" s="208">
        <f t="shared" si="51"/>
        <v>0</v>
      </c>
      <c r="W128" s="208">
        <f t="shared" si="51"/>
        <v>0</v>
      </c>
      <c r="X128" s="208">
        <f t="shared" si="51"/>
        <v>0</v>
      </c>
      <c r="Y128" s="208">
        <f t="shared" si="51"/>
        <v>0</v>
      </c>
      <c r="Z128" s="208">
        <f t="shared" si="51"/>
        <v>0</v>
      </c>
      <c r="AA128" s="208">
        <f t="shared" si="51"/>
        <v>0</v>
      </c>
      <c r="AB128" s="208">
        <f t="shared" si="51"/>
        <v>0</v>
      </c>
      <c r="AC128" s="208">
        <f t="shared" si="51"/>
        <v>0</v>
      </c>
      <c r="AD128" s="208">
        <f aca="true" t="shared" si="52" ref="AD128:AJ128">SUM(AD129:AD130)</f>
        <v>0</v>
      </c>
      <c r="AE128" s="208">
        <f t="shared" si="52"/>
        <v>0</v>
      </c>
      <c r="AF128" s="208">
        <f t="shared" si="52"/>
        <v>0</v>
      </c>
      <c r="AG128" s="205">
        <f t="shared" si="46"/>
        <v>0</v>
      </c>
      <c r="AH128" s="208">
        <f t="shared" si="52"/>
        <v>0</v>
      </c>
      <c r="AI128" s="208">
        <f t="shared" si="52"/>
        <v>0</v>
      </c>
      <c r="AJ128" s="208">
        <f t="shared" si="52"/>
        <v>0</v>
      </c>
    </row>
    <row r="129" spans="1:36" s="72" customFormat="1" ht="15.75" customHeight="1">
      <c r="A129" s="26" t="s">
        <v>1645</v>
      </c>
      <c r="B129" s="205">
        <f t="shared" si="27"/>
        <v>0</v>
      </c>
      <c r="C129" s="205">
        <f>SUM('表六 (1)'!B130)</f>
        <v>0</v>
      </c>
      <c r="D129" s="205">
        <f t="shared" si="28"/>
        <v>0</v>
      </c>
      <c r="E129" s="210"/>
      <c r="F129" s="210"/>
      <c r="G129" s="210"/>
      <c r="H129" s="210"/>
      <c r="I129" s="210"/>
      <c r="J129" s="210"/>
      <c r="K129" s="205">
        <f t="shared" si="45"/>
        <v>0</v>
      </c>
      <c r="L129" s="210"/>
      <c r="M129" s="210"/>
      <c r="N129" s="210"/>
      <c r="O129" s="210"/>
      <c r="P129" s="210"/>
      <c r="Q129" s="210"/>
      <c r="R129" s="210"/>
      <c r="S129" s="210"/>
      <c r="T129" s="210"/>
      <c r="U129" s="210"/>
      <c r="V129" s="210"/>
      <c r="W129" s="210"/>
      <c r="X129" s="210"/>
      <c r="Y129" s="210"/>
      <c r="Z129" s="210"/>
      <c r="AA129" s="210"/>
      <c r="AB129" s="210"/>
      <c r="AC129" s="210"/>
      <c r="AD129" s="210"/>
      <c r="AE129" s="210"/>
      <c r="AF129" s="210"/>
      <c r="AG129" s="205">
        <f t="shared" si="46"/>
        <v>0</v>
      </c>
      <c r="AH129" s="210"/>
      <c r="AI129" s="210"/>
      <c r="AJ129" s="210"/>
    </row>
    <row r="130" spans="1:36" s="72" customFormat="1" ht="15.75" customHeight="1">
      <c r="A130" s="26" t="s">
        <v>1646</v>
      </c>
      <c r="B130" s="205">
        <f t="shared" si="27"/>
        <v>0</v>
      </c>
      <c r="C130" s="205">
        <f>SUM('表六 (1)'!B131)</f>
        <v>0</v>
      </c>
      <c r="D130" s="205">
        <f t="shared" si="28"/>
        <v>0</v>
      </c>
      <c r="E130" s="208">
        <f aca="true" t="shared" si="53" ref="E130:AC130">SUM(E131:E135)</f>
        <v>0</v>
      </c>
      <c r="F130" s="208">
        <f t="shared" si="53"/>
        <v>0</v>
      </c>
      <c r="G130" s="208">
        <f t="shared" si="53"/>
        <v>0</v>
      </c>
      <c r="H130" s="208">
        <f t="shared" si="53"/>
        <v>0</v>
      </c>
      <c r="I130" s="208">
        <f t="shared" si="53"/>
        <v>0</v>
      </c>
      <c r="J130" s="208">
        <f t="shared" si="53"/>
        <v>0</v>
      </c>
      <c r="K130" s="205">
        <f t="shared" si="45"/>
        <v>0</v>
      </c>
      <c r="L130" s="208">
        <f t="shared" si="53"/>
        <v>0</v>
      </c>
      <c r="M130" s="208">
        <f t="shared" si="53"/>
        <v>0</v>
      </c>
      <c r="N130" s="208">
        <f t="shared" si="53"/>
        <v>0</v>
      </c>
      <c r="O130" s="208">
        <f t="shared" si="53"/>
        <v>0</v>
      </c>
      <c r="P130" s="208">
        <f t="shared" si="53"/>
        <v>0</v>
      </c>
      <c r="Q130" s="208">
        <f t="shared" si="53"/>
        <v>0</v>
      </c>
      <c r="R130" s="208">
        <f t="shared" si="53"/>
        <v>0</v>
      </c>
      <c r="S130" s="208">
        <f t="shared" si="53"/>
        <v>0</v>
      </c>
      <c r="T130" s="208">
        <f t="shared" si="53"/>
        <v>0</v>
      </c>
      <c r="U130" s="208">
        <f t="shared" si="53"/>
        <v>0</v>
      </c>
      <c r="V130" s="208">
        <f t="shared" si="53"/>
        <v>0</v>
      </c>
      <c r="W130" s="208">
        <f t="shared" si="53"/>
        <v>0</v>
      </c>
      <c r="X130" s="208">
        <f t="shared" si="53"/>
        <v>0</v>
      </c>
      <c r="Y130" s="208">
        <f t="shared" si="53"/>
        <v>0</v>
      </c>
      <c r="Z130" s="208">
        <f t="shared" si="53"/>
        <v>0</v>
      </c>
      <c r="AA130" s="208">
        <f t="shared" si="53"/>
        <v>0</v>
      </c>
      <c r="AB130" s="208">
        <f t="shared" si="53"/>
        <v>0</v>
      </c>
      <c r="AC130" s="208">
        <f t="shared" si="53"/>
        <v>0</v>
      </c>
      <c r="AD130" s="208">
        <f aca="true" t="shared" si="54" ref="AD130:AJ130">SUM(AD131:AD135)</f>
        <v>0</v>
      </c>
      <c r="AE130" s="208">
        <f t="shared" si="54"/>
        <v>0</v>
      </c>
      <c r="AF130" s="208">
        <f t="shared" si="54"/>
        <v>0</v>
      </c>
      <c r="AG130" s="205">
        <f t="shared" si="46"/>
        <v>0</v>
      </c>
      <c r="AH130" s="208">
        <f t="shared" si="54"/>
        <v>0</v>
      </c>
      <c r="AI130" s="208">
        <f t="shared" si="54"/>
        <v>0</v>
      </c>
      <c r="AJ130" s="208">
        <f t="shared" si="54"/>
        <v>0</v>
      </c>
    </row>
    <row r="131" spans="1:36" s="72" customFormat="1" ht="15.75" customHeight="1">
      <c r="A131" s="28" t="s">
        <v>1647</v>
      </c>
      <c r="B131" s="205">
        <f t="shared" si="27"/>
        <v>0</v>
      </c>
      <c r="C131" s="205">
        <f>SUM('表六 (1)'!B132)</f>
        <v>0</v>
      </c>
      <c r="D131" s="205">
        <f t="shared" si="28"/>
        <v>0</v>
      </c>
      <c r="E131" s="210"/>
      <c r="F131" s="210"/>
      <c r="G131" s="210"/>
      <c r="H131" s="210"/>
      <c r="I131" s="210"/>
      <c r="J131" s="210"/>
      <c r="K131" s="205">
        <f t="shared" si="45"/>
        <v>0</v>
      </c>
      <c r="L131" s="210"/>
      <c r="M131" s="210"/>
      <c r="N131" s="210"/>
      <c r="O131" s="210"/>
      <c r="P131" s="210"/>
      <c r="Q131" s="210"/>
      <c r="R131" s="210"/>
      <c r="S131" s="210"/>
      <c r="T131" s="210"/>
      <c r="U131" s="210"/>
      <c r="V131" s="210"/>
      <c r="W131" s="210"/>
      <c r="X131" s="210"/>
      <c r="Y131" s="210"/>
      <c r="Z131" s="210"/>
      <c r="AA131" s="210"/>
      <c r="AB131" s="210"/>
      <c r="AC131" s="210"/>
      <c r="AD131" s="210"/>
      <c r="AE131" s="210"/>
      <c r="AF131" s="210"/>
      <c r="AG131" s="205">
        <f t="shared" si="46"/>
        <v>0</v>
      </c>
      <c r="AH131" s="210"/>
      <c r="AI131" s="210"/>
      <c r="AJ131" s="210"/>
    </row>
    <row r="132" spans="1:36" s="72" customFormat="1" ht="15.75" customHeight="1">
      <c r="A132" s="28" t="s">
        <v>1648</v>
      </c>
      <c r="B132" s="205">
        <f t="shared" si="27"/>
        <v>0</v>
      </c>
      <c r="C132" s="205">
        <f>SUM('表六 (1)'!B133)</f>
        <v>0</v>
      </c>
      <c r="D132" s="205">
        <f t="shared" si="28"/>
        <v>0</v>
      </c>
      <c r="E132" s="210"/>
      <c r="F132" s="210"/>
      <c r="G132" s="210"/>
      <c r="H132" s="210"/>
      <c r="I132" s="210"/>
      <c r="J132" s="210"/>
      <c r="K132" s="205">
        <f t="shared" si="45"/>
        <v>0</v>
      </c>
      <c r="L132" s="210"/>
      <c r="M132" s="210"/>
      <c r="N132" s="210"/>
      <c r="O132" s="210"/>
      <c r="P132" s="210"/>
      <c r="Q132" s="210"/>
      <c r="R132" s="210"/>
      <c r="S132" s="210"/>
      <c r="T132" s="210"/>
      <c r="U132" s="210"/>
      <c r="V132" s="210"/>
      <c r="W132" s="210"/>
      <c r="X132" s="210"/>
      <c r="Y132" s="210"/>
      <c r="Z132" s="210"/>
      <c r="AA132" s="210"/>
      <c r="AB132" s="210"/>
      <c r="AC132" s="210"/>
      <c r="AD132" s="210"/>
      <c r="AE132" s="210"/>
      <c r="AF132" s="210"/>
      <c r="AG132" s="205">
        <f t="shared" si="46"/>
        <v>0</v>
      </c>
      <c r="AH132" s="210"/>
      <c r="AI132" s="210"/>
      <c r="AJ132" s="210"/>
    </row>
    <row r="133" spans="1:36" s="72" customFormat="1" ht="15.75" customHeight="1">
      <c r="A133" s="28" t="s">
        <v>1649</v>
      </c>
      <c r="B133" s="205">
        <f t="shared" si="27"/>
        <v>0</v>
      </c>
      <c r="C133" s="205">
        <f>SUM('表六 (1)'!B134)</f>
        <v>0</v>
      </c>
      <c r="D133" s="205">
        <f t="shared" si="28"/>
        <v>0</v>
      </c>
      <c r="E133" s="210"/>
      <c r="F133" s="210"/>
      <c r="G133" s="210"/>
      <c r="H133" s="210"/>
      <c r="I133" s="210"/>
      <c r="J133" s="210"/>
      <c r="K133" s="205">
        <f t="shared" si="45"/>
        <v>0</v>
      </c>
      <c r="L133" s="210"/>
      <c r="M133" s="210"/>
      <c r="N133" s="210"/>
      <c r="O133" s="210"/>
      <c r="P133" s="210"/>
      <c r="Q133" s="210"/>
      <c r="R133" s="210"/>
      <c r="S133" s="210"/>
      <c r="T133" s="210"/>
      <c r="U133" s="210"/>
      <c r="V133" s="210"/>
      <c r="W133" s="210"/>
      <c r="X133" s="210"/>
      <c r="Y133" s="210"/>
      <c r="Z133" s="210"/>
      <c r="AA133" s="210"/>
      <c r="AB133" s="210"/>
      <c r="AC133" s="210"/>
      <c r="AD133" s="210"/>
      <c r="AE133" s="210"/>
      <c r="AF133" s="210"/>
      <c r="AG133" s="205">
        <f t="shared" si="46"/>
        <v>0</v>
      </c>
      <c r="AH133" s="210"/>
      <c r="AI133" s="210"/>
      <c r="AJ133" s="210"/>
    </row>
    <row r="134" spans="1:36" s="72" customFormat="1" ht="15.75" customHeight="1">
      <c r="A134" s="26" t="s">
        <v>1650</v>
      </c>
      <c r="B134" s="205">
        <f t="shared" si="27"/>
        <v>0</v>
      </c>
      <c r="C134" s="205">
        <f>SUM('表六 (1)'!B135)</f>
        <v>0</v>
      </c>
      <c r="D134" s="205">
        <f t="shared" si="28"/>
        <v>0</v>
      </c>
      <c r="E134" s="210"/>
      <c r="F134" s="210"/>
      <c r="G134" s="210"/>
      <c r="H134" s="210"/>
      <c r="I134" s="210"/>
      <c r="J134" s="210"/>
      <c r="K134" s="205">
        <f t="shared" si="45"/>
        <v>0</v>
      </c>
      <c r="L134" s="210"/>
      <c r="M134" s="210"/>
      <c r="N134" s="210"/>
      <c r="O134" s="210"/>
      <c r="P134" s="210"/>
      <c r="Q134" s="210"/>
      <c r="R134" s="210"/>
      <c r="S134" s="210"/>
      <c r="T134" s="210"/>
      <c r="U134" s="210"/>
      <c r="V134" s="210"/>
      <c r="W134" s="210"/>
      <c r="X134" s="210"/>
      <c r="Y134" s="210"/>
      <c r="Z134" s="210"/>
      <c r="AA134" s="210"/>
      <c r="AB134" s="210"/>
      <c r="AC134" s="210"/>
      <c r="AD134" s="210"/>
      <c r="AE134" s="210"/>
      <c r="AF134" s="210"/>
      <c r="AG134" s="205">
        <f t="shared" si="46"/>
        <v>0</v>
      </c>
      <c r="AH134" s="210"/>
      <c r="AI134" s="210"/>
      <c r="AJ134" s="210"/>
    </row>
    <row r="135" spans="1:36" s="72" customFormat="1" ht="15.75" customHeight="1">
      <c r="A135" s="28" t="s">
        <v>1651</v>
      </c>
      <c r="B135" s="205">
        <f t="shared" si="27"/>
        <v>0</v>
      </c>
      <c r="C135" s="205">
        <f>SUM('表六 (1)'!B136)</f>
        <v>0</v>
      </c>
      <c r="D135" s="205">
        <f t="shared" si="28"/>
        <v>0</v>
      </c>
      <c r="E135" s="210"/>
      <c r="F135" s="210"/>
      <c r="G135" s="210"/>
      <c r="H135" s="210"/>
      <c r="I135" s="210"/>
      <c r="J135" s="210"/>
      <c r="K135" s="205">
        <f t="shared" si="45"/>
        <v>0</v>
      </c>
      <c r="L135" s="210"/>
      <c r="M135" s="210"/>
      <c r="N135" s="210"/>
      <c r="O135" s="210"/>
      <c r="P135" s="210"/>
      <c r="Q135" s="210"/>
      <c r="R135" s="210"/>
      <c r="S135" s="210"/>
      <c r="T135" s="210"/>
      <c r="U135" s="210"/>
      <c r="V135" s="210"/>
      <c r="W135" s="210"/>
      <c r="X135" s="210"/>
      <c r="Y135" s="210"/>
      <c r="Z135" s="210"/>
      <c r="AA135" s="210"/>
      <c r="AB135" s="210"/>
      <c r="AC135" s="210"/>
      <c r="AD135" s="210"/>
      <c r="AE135" s="210"/>
      <c r="AF135" s="210"/>
      <c r="AG135" s="205">
        <f t="shared" si="46"/>
        <v>0</v>
      </c>
      <c r="AH135" s="210"/>
      <c r="AI135" s="210"/>
      <c r="AJ135" s="210"/>
    </row>
    <row r="136" spans="1:36" s="72" customFormat="1" ht="15.75" customHeight="1">
      <c r="A136" s="101" t="s">
        <v>1652</v>
      </c>
      <c r="B136" s="205">
        <f t="shared" si="27"/>
        <v>0</v>
      </c>
      <c r="C136" s="205">
        <f>SUM('表六 (1)'!B137)</f>
        <v>0</v>
      </c>
      <c r="D136" s="205">
        <f t="shared" si="28"/>
        <v>0</v>
      </c>
      <c r="E136" s="208">
        <f aca="true" t="shared" si="55" ref="E136:AC136">SUM(E137:E138)</f>
        <v>0</v>
      </c>
      <c r="F136" s="208">
        <f t="shared" si="55"/>
        <v>0</v>
      </c>
      <c r="G136" s="208">
        <f t="shared" si="55"/>
        <v>0</v>
      </c>
      <c r="H136" s="208">
        <f t="shared" si="55"/>
        <v>0</v>
      </c>
      <c r="I136" s="208">
        <f t="shared" si="55"/>
        <v>0</v>
      </c>
      <c r="J136" s="208">
        <f t="shared" si="55"/>
        <v>0</v>
      </c>
      <c r="K136" s="205">
        <f t="shared" si="45"/>
        <v>0</v>
      </c>
      <c r="L136" s="208">
        <f t="shared" si="55"/>
        <v>0</v>
      </c>
      <c r="M136" s="208">
        <f t="shared" si="55"/>
        <v>0</v>
      </c>
      <c r="N136" s="208">
        <f t="shared" si="55"/>
        <v>0</v>
      </c>
      <c r="O136" s="208">
        <f t="shared" si="55"/>
        <v>0</v>
      </c>
      <c r="P136" s="208">
        <f t="shared" si="55"/>
        <v>0</v>
      </c>
      <c r="Q136" s="208">
        <f t="shared" si="55"/>
        <v>0</v>
      </c>
      <c r="R136" s="208">
        <f t="shared" si="55"/>
        <v>0</v>
      </c>
      <c r="S136" s="208">
        <f t="shared" si="55"/>
        <v>0</v>
      </c>
      <c r="T136" s="208">
        <f t="shared" si="55"/>
        <v>0</v>
      </c>
      <c r="U136" s="208">
        <f t="shared" si="55"/>
        <v>0</v>
      </c>
      <c r="V136" s="208">
        <f t="shared" si="55"/>
        <v>0</v>
      </c>
      <c r="W136" s="208">
        <f t="shared" si="55"/>
        <v>0</v>
      </c>
      <c r="X136" s="208">
        <f t="shared" si="55"/>
        <v>0</v>
      </c>
      <c r="Y136" s="208">
        <f t="shared" si="55"/>
        <v>0</v>
      </c>
      <c r="Z136" s="208">
        <f t="shared" si="55"/>
        <v>0</v>
      </c>
      <c r="AA136" s="208">
        <f t="shared" si="55"/>
        <v>0</v>
      </c>
      <c r="AB136" s="208">
        <f t="shared" si="55"/>
        <v>0</v>
      </c>
      <c r="AC136" s="208">
        <f t="shared" si="55"/>
        <v>0</v>
      </c>
      <c r="AD136" s="208">
        <f aca="true" t="shared" si="56" ref="AD136:AJ136">SUM(AD137:AD138)</f>
        <v>0</v>
      </c>
      <c r="AE136" s="208">
        <f t="shared" si="56"/>
        <v>0</v>
      </c>
      <c r="AF136" s="208">
        <f t="shared" si="56"/>
        <v>0</v>
      </c>
      <c r="AG136" s="205">
        <f t="shared" si="46"/>
        <v>0</v>
      </c>
      <c r="AH136" s="208">
        <f t="shared" si="56"/>
        <v>0</v>
      </c>
      <c r="AI136" s="208">
        <f t="shared" si="56"/>
        <v>0</v>
      </c>
      <c r="AJ136" s="208">
        <f t="shared" si="56"/>
        <v>0</v>
      </c>
    </row>
    <row r="137" spans="1:36" s="72" customFormat="1" ht="15.75" customHeight="1">
      <c r="A137" s="98" t="s">
        <v>1653</v>
      </c>
      <c r="B137" s="205">
        <f aca="true" t="shared" si="57" ref="B137:B200">C137+D137+K137+AF137-AG137-AJ137</f>
        <v>0</v>
      </c>
      <c r="C137" s="205">
        <f>SUM('表六 (1)'!B138)</f>
        <v>0</v>
      </c>
      <c r="D137" s="205">
        <f aca="true" t="shared" si="58" ref="D137:D200">SUM(E137:J137)</f>
        <v>0</v>
      </c>
      <c r="E137" s="210"/>
      <c r="F137" s="210"/>
      <c r="G137" s="210"/>
      <c r="H137" s="210"/>
      <c r="I137" s="210"/>
      <c r="J137" s="210"/>
      <c r="K137" s="205">
        <f t="shared" si="45"/>
        <v>0</v>
      </c>
      <c r="L137" s="210"/>
      <c r="M137" s="210"/>
      <c r="N137" s="210"/>
      <c r="O137" s="210"/>
      <c r="P137" s="210"/>
      <c r="Q137" s="210"/>
      <c r="R137" s="210"/>
      <c r="S137" s="210"/>
      <c r="T137" s="210"/>
      <c r="U137" s="210"/>
      <c r="V137" s="210"/>
      <c r="W137" s="210"/>
      <c r="X137" s="210"/>
      <c r="Y137" s="210"/>
      <c r="Z137" s="210"/>
      <c r="AA137" s="210"/>
      <c r="AB137" s="210"/>
      <c r="AC137" s="210"/>
      <c r="AD137" s="210"/>
      <c r="AE137" s="210"/>
      <c r="AF137" s="210"/>
      <c r="AG137" s="205">
        <f t="shared" si="46"/>
        <v>0</v>
      </c>
      <c r="AH137" s="210"/>
      <c r="AI137" s="210"/>
      <c r="AJ137" s="210"/>
    </row>
    <row r="138" spans="1:36" s="72" customFormat="1" ht="15.75" customHeight="1">
      <c r="A138" s="98" t="s">
        <v>1654</v>
      </c>
      <c r="B138" s="205">
        <f t="shared" si="57"/>
        <v>0</v>
      </c>
      <c r="C138" s="205">
        <f>SUM('表六 (1)'!B139)</f>
        <v>0</v>
      </c>
      <c r="D138" s="205">
        <f t="shared" si="58"/>
        <v>0</v>
      </c>
      <c r="E138" s="208">
        <f aca="true" t="shared" si="59" ref="E138:AC138">SUM(E139:E144)</f>
        <v>0</v>
      </c>
      <c r="F138" s="208">
        <f t="shared" si="59"/>
        <v>0</v>
      </c>
      <c r="G138" s="208">
        <f t="shared" si="59"/>
        <v>0</v>
      </c>
      <c r="H138" s="208">
        <f t="shared" si="59"/>
        <v>0</v>
      </c>
      <c r="I138" s="208">
        <f t="shared" si="59"/>
        <v>0</v>
      </c>
      <c r="J138" s="208">
        <f t="shared" si="59"/>
        <v>0</v>
      </c>
      <c r="K138" s="205">
        <f t="shared" si="45"/>
        <v>0</v>
      </c>
      <c r="L138" s="208">
        <f t="shared" si="59"/>
        <v>0</v>
      </c>
      <c r="M138" s="208">
        <f t="shared" si="59"/>
        <v>0</v>
      </c>
      <c r="N138" s="208">
        <f t="shared" si="59"/>
        <v>0</v>
      </c>
      <c r="O138" s="208">
        <f t="shared" si="59"/>
        <v>0</v>
      </c>
      <c r="P138" s="208">
        <f t="shared" si="59"/>
        <v>0</v>
      </c>
      <c r="Q138" s="208">
        <f t="shared" si="59"/>
        <v>0</v>
      </c>
      <c r="R138" s="208">
        <f t="shared" si="59"/>
        <v>0</v>
      </c>
      <c r="S138" s="208">
        <f t="shared" si="59"/>
        <v>0</v>
      </c>
      <c r="T138" s="208">
        <f t="shared" si="59"/>
        <v>0</v>
      </c>
      <c r="U138" s="208">
        <f t="shared" si="59"/>
        <v>0</v>
      </c>
      <c r="V138" s="208">
        <f t="shared" si="59"/>
        <v>0</v>
      </c>
      <c r="W138" s="208">
        <f t="shared" si="59"/>
        <v>0</v>
      </c>
      <c r="X138" s="208">
        <f t="shared" si="59"/>
        <v>0</v>
      </c>
      <c r="Y138" s="208">
        <f t="shared" si="59"/>
        <v>0</v>
      </c>
      <c r="Z138" s="208">
        <f t="shared" si="59"/>
        <v>0</v>
      </c>
      <c r="AA138" s="208">
        <f t="shared" si="59"/>
        <v>0</v>
      </c>
      <c r="AB138" s="208">
        <f t="shared" si="59"/>
        <v>0</v>
      </c>
      <c r="AC138" s="208">
        <f t="shared" si="59"/>
        <v>0</v>
      </c>
      <c r="AD138" s="208">
        <f aca="true" t="shared" si="60" ref="AD138:AJ138">SUM(AD139:AD144)</f>
        <v>0</v>
      </c>
      <c r="AE138" s="208">
        <f t="shared" si="60"/>
        <v>0</v>
      </c>
      <c r="AF138" s="208">
        <f t="shared" si="60"/>
        <v>0</v>
      </c>
      <c r="AG138" s="205">
        <f t="shared" si="46"/>
        <v>0</v>
      </c>
      <c r="AH138" s="208">
        <f t="shared" si="60"/>
        <v>0</v>
      </c>
      <c r="AI138" s="208">
        <f t="shared" si="60"/>
        <v>0</v>
      </c>
      <c r="AJ138" s="208">
        <f t="shared" si="60"/>
        <v>0</v>
      </c>
    </row>
    <row r="139" spans="1:36" s="72" customFormat="1" ht="15.75" customHeight="1">
      <c r="A139" s="98" t="s">
        <v>1655</v>
      </c>
      <c r="B139" s="205">
        <f t="shared" si="57"/>
        <v>0</v>
      </c>
      <c r="C139" s="205">
        <f>SUM('表六 (1)'!B140)</f>
        <v>0</v>
      </c>
      <c r="D139" s="205">
        <f t="shared" si="58"/>
        <v>0</v>
      </c>
      <c r="E139" s="210"/>
      <c r="F139" s="210"/>
      <c r="G139" s="210"/>
      <c r="H139" s="210"/>
      <c r="I139" s="210"/>
      <c r="J139" s="210"/>
      <c r="K139" s="205">
        <f t="shared" si="45"/>
        <v>0</v>
      </c>
      <c r="L139" s="210"/>
      <c r="M139" s="210"/>
      <c r="N139" s="210"/>
      <c r="O139" s="210"/>
      <c r="P139" s="210"/>
      <c r="Q139" s="210"/>
      <c r="R139" s="210"/>
      <c r="S139" s="210"/>
      <c r="T139" s="210"/>
      <c r="U139" s="210"/>
      <c r="V139" s="210"/>
      <c r="W139" s="210"/>
      <c r="X139" s="210"/>
      <c r="Y139" s="210"/>
      <c r="Z139" s="210"/>
      <c r="AA139" s="210"/>
      <c r="AB139" s="210"/>
      <c r="AC139" s="210"/>
      <c r="AD139" s="210"/>
      <c r="AE139" s="210"/>
      <c r="AF139" s="210"/>
      <c r="AG139" s="205">
        <f t="shared" si="46"/>
        <v>0</v>
      </c>
      <c r="AH139" s="210"/>
      <c r="AI139" s="210"/>
      <c r="AJ139" s="210"/>
    </row>
    <row r="140" spans="1:36" s="72" customFormat="1" ht="15.75" customHeight="1">
      <c r="A140" s="98" t="s">
        <v>1656</v>
      </c>
      <c r="B140" s="205">
        <f t="shared" si="57"/>
        <v>0</v>
      </c>
      <c r="C140" s="205">
        <f>SUM('表六 (1)'!B141)</f>
        <v>0</v>
      </c>
      <c r="D140" s="205">
        <f t="shared" si="58"/>
        <v>0</v>
      </c>
      <c r="E140" s="210"/>
      <c r="F140" s="210"/>
      <c r="G140" s="210"/>
      <c r="H140" s="210"/>
      <c r="I140" s="210"/>
      <c r="J140" s="210"/>
      <c r="K140" s="205">
        <f t="shared" si="45"/>
        <v>0</v>
      </c>
      <c r="L140" s="210"/>
      <c r="M140" s="210"/>
      <c r="N140" s="210"/>
      <c r="O140" s="210"/>
      <c r="P140" s="210"/>
      <c r="Q140" s="210"/>
      <c r="R140" s="210"/>
      <c r="S140" s="210"/>
      <c r="T140" s="210"/>
      <c r="U140" s="210"/>
      <c r="V140" s="210"/>
      <c r="W140" s="210"/>
      <c r="X140" s="210"/>
      <c r="Y140" s="210"/>
      <c r="Z140" s="210"/>
      <c r="AA140" s="210"/>
      <c r="AB140" s="210"/>
      <c r="AC140" s="210"/>
      <c r="AD140" s="210"/>
      <c r="AE140" s="210"/>
      <c r="AF140" s="210"/>
      <c r="AG140" s="205">
        <f t="shared" si="46"/>
        <v>0</v>
      </c>
      <c r="AH140" s="210"/>
      <c r="AI140" s="210"/>
      <c r="AJ140" s="210"/>
    </row>
    <row r="141" spans="1:36" s="72" customFormat="1" ht="15.75" customHeight="1">
      <c r="A141" s="98" t="s">
        <v>1657</v>
      </c>
      <c r="B141" s="205">
        <f t="shared" si="57"/>
        <v>0</v>
      </c>
      <c r="C141" s="205">
        <f>SUM('表六 (1)'!B142)</f>
        <v>0</v>
      </c>
      <c r="D141" s="205">
        <f t="shared" si="58"/>
        <v>0</v>
      </c>
      <c r="E141" s="210"/>
      <c r="F141" s="210"/>
      <c r="G141" s="210"/>
      <c r="H141" s="210"/>
      <c r="I141" s="210"/>
      <c r="J141" s="210"/>
      <c r="K141" s="205">
        <f t="shared" si="45"/>
        <v>0</v>
      </c>
      <c r="L141" s="210"/>
      <c r="M141" s="210"/>
      <c r="N141" s="210"/>
      <c r="O141" s="210"/>
      <c r="P141" s="210"/>
      <c r="Q141" s="210"/>
      <c r="R141" s="210"/>
      <c r="S141" s="210"/>
      <c r="T141" s="210"/>
      <c r="U141" s="210"/>
      <c r="V141" s="210"/>
      <c r="W141" s="210"/>
      <c r="X141" s="210"/>
      <c r="Y141" s="210"/>
      <c r="Z141" s="210"/>
      <c r="AA141" s="210"/>
      <c r="AB141" s="210"/>
      <c r="AC141" s="210"/>
      <c r="AD141" s="210"/>
      <c r="AE141" s="210"/>
      <c r="AF141" s="210"/>
      <c r="AG141" s="205">
        <f t="shared" si="46"/>
        <v>0</v>
      </c>
      <c r="AH141" s="210"/>
      <c r="AI141" s="210"/>
      <c r="AJ141" s="210"/>
    </row>
    <row r="142" spans="1:36" s="72" customFormat="1" ht="15.75" customHeight="1">
      <c r="A142" s="98" t="s">
        <v>1658</v>
      </c>
      <c r="B142" s="205">
        <f t="shared" si="57"/>
        <v>0</v>
      </c>
      <c r="C142" s="205">
        <f>SUM('表六 (1)'!B143)</f>
        <v>0</v>
      </c>
      <c r="D142" s="205">
        <f t="shared" si="58"/>
        <v>0</v>
      </c>
      <c r="E142" s="210"/>
      <c r="F142" s="210"/>
      <c r="G142" s="210"/>
      <c r="H142" s="210"/>
      <c r="I142" s="210"/>
      <c r="J142" s="210"/>
      <c r="K142" s="205">
        <f t="shared" si="45"/>
        <v>0</v>
      </c>
      <c r="L142" s="210"/>
      <c r="M142" s="210"/>
      <c r="N142" s="210"/>
      <c r="O142" s="210"/>
      <c r="P142" s="210"/>
      <c r="Q142" s="210"/>
      <c r="R142" s="210"/>
      <c r="S142" s="210"/>
      <c r="T142" s="210"/>
      <c r="U142" s="210"/>
      <c r="V142" s="210"/>
      <c r="W142" s="210"/>
      <c r="X142" s="210"/>
      <c r="Y142" s="210"/>
      <c r="Z142" s="210"/>
      <c r="AA142" s="210"/>
      <c r="AB142" s="210"/>
      <c r="AC142" s="210"/>
      <c r="AD142" s="210"/>
      <c r="AE142" s="210"/>
      <c r="AF142" s="210"/>
      <c r="AG142" s="205">
        <f t="shared" si="46"/>
        <v>0</v>
      </c>
      <c r="AH142" s="210"/>
      <c r="AI142" s="210"/>
      <c r="AJ142" s="210"/>
    </row>
    <row r="143" spans="1:36" s="72" customFormat="1" ht="15.75" customHeight="1">
      <c r="A143" s="98" t="s">
        <v>1659</v>
      </c>
      <c r="B143" s="205">
        <f t="shared" si="57"/>
        <v>0</v>
      </c>
      <c r="C143" s="205">
        <f>SUM('表六 (1)'!B144)</f>
        <v>0</v>
      </c>
      <c r="D143" s="205">
        <f t="shared" si="58"/>
        <v>0</v>
      </c>
      <c r="E143" s="210"/>
      <c r="F143" s="210"/>
      <c r="G143" s="210"/>
      <c r="H143" s="210"/>
      <c r="I143" s="210"/>
      <c r="J143" s="210"/>
      <c r="K143" s="205">
        <f t="shared" si="45"/>
        <v>0</v>
      </c>
      <c r="L143" s="210"/>
      <c r="M143" s="210"/>
      <c r="N143" s="210"/>
      <c r="O143" s="210"/>
      <c r="P143" s="210"/>
      <c r="Q143" s="210"/>
      <c r="R143" s="210"/>
      <c r="S143" s="210"/>
      <c r="T143" s="210"/>
      <c r="U143" s="210"/>
      <c r="V143" s="210"/>
      <c r="W143" s="210"/>
      <c r="X143" s="210"/>
      <c r="Y143" s="210"/>
      <c r="Z143" s="210"/>
      <c r="AA143" s="210"/>
      <c r="AB143" s="210"/>
      <c r="AC143" s="210"/>
      <c r="AD143" s="210"/>
      <c r="AE143" s="210"/>
      <c r="AF143" s="210"/>
      <c r="AG143" s="205">
        <f t="shared" si="46"/>
        <v>0</v>
      </c>
      <c r="AH143" s="210"/>
      <c r="AI143" s="210"/>
      <c r="AJ143" s="210"/>
    </row>
    <row r="144" spans="1:36" s="72" customFormat="1" ht="15.75" customHeight="1">
      <c r="A144" s="98" t="s">
        <v>1660</v>
      </c>
      <c r="B144" s="205">
        <f t="shared" si="57"/>
        <v>0</v>
      </c>
      <c r="C144" s="205">
        <f>SUM('表六 (1)'!B145)</f>
        <v>0</v>
      </c>
      <c r="D144" s="205">
        <f t="shared" si="58"/>
        <v>0</v>
      </c>
      <c r="E144" s="210"/>
      <c r="F144" s="210"/>
      <c r="G144" s="210"/>
      <c r="H144" s="210"/>
      <c r="I144" s="210"/>
      <c r="J144" s="210"/>
      <c r="K144" s="205">
        <f t="shared" si="45"/>
        <v>0</v>
      </c>
      <c r="L144" s="210"/>
      <c r="M144" s="210"/>
      <c r="N144" s="210"/>
      <c r="O144" s="210"/>
      <c r="P144" s="210"/>
      <c r="Q144" s="210"/>
      <c r="R144" s="210"/>
      <c r="S144" s="210"/>
      <c r="T144" s="210"/>
      <c r="U144" s="210"/>
      <c r="V144" s="210"/>
      <c r="W144" s="210"/>
      <c r="X144" s="210"/>
      <c r="Y144" s="210"/>
      <c r="Z144" s="210"/>
      <c r="AA144" s="210"/>
      <c r="AB144" s="210"/>
      <c r="AC144" s="210"/>
      <c r="AD144" s="210"/>
      <c r="AE144" s="210"/>
      <c r="AF144" s="210"/>
      <c r="AG144" s="205">
        <f t="shared" si="46"/>
        <v>0</v>
      </c>
      <c r="AH144" s="210"/>
      <c r="AI144" s="210"/>
      <c r="AJ144" s="210"/>
    </row>
    <row r="145" spans="1:36" s="72" customFormat="1" ht="15.75" customHeight="1">
      <c r="A145" s="98" t="s">
        <v>1661</v>
      </c>
      <c r="B145" s="205">
        <f t="shared" si="57"/>
        <v>0</v>
      </c>
      <c r="C145" s="205">
        <f>SUM('表六 (1)'!B146)</f>
        <v>0</v>
      </c>
      <c r="D145" s="205">
        <f t="shared" si="58"/>
        <v>0</v>
      </c>
      <c r="E145" s="208">
        <f aca="true" t="shared" si="61" ref="E145:AC145">SUM(E146:E147)</f>
        <v>0</v>
      </c>
      <c r="F145" s="208">
        <f t="shared" si="61"/>
        <v>0</v>
      </c>
      <c r="G145" s="208">
        <f t="shared" si="61"/>
        <v>0</v>
      </c>
      <c r="H145" s="208">
        <f t="shared" si="61"/>
        <v>0</v>
      </c>
      <c r="I145" s="208">
        <f t="shared" si="61"/>
        <v>0</v>
      </c>
      <c r="J145" s="208">
        <f t="shared" si="61"/>
        <v>0</v>
      </c>
      <c r="K145" s="205">
        <f t="shared" si="45"/>
        <v>0</v>
      </c>
      <c r="L145" s="208">
        <f t="shared" si="61"/>
        <v>0</v>
      </c>
      <c r="M145" s="208">
        <f t="shared" si="61"/>
        <v>0</v>
      </c>
      <c r="N145" s="208">
        <f t="shared" si="61"/>
        <v>0</v>
      </c>
      <c r="O145" s="208">
        <f t="shared" si="61"/>
        <v>0</v>
      </c>
      <c r="P145" s="208">
        <f t="shared" si="61"/>
        <v>0</v>
      </c>
      <c r="Q145" s="208">
        <f t="shared" si="61"/>
        <v>0</v>
      </c>
      <c r="R145" s="208">
        <f t="shared" si="61"/>
        <v>0</v>
      </c>
      <c r="S145" s="208">
        <f t="shared" si="61"/>
        <v>0</v>
      </c>
      <c r="T145" s="208">
        <f t="shared" si="61"/>
        <v>0</v>
      </c>
      <c r="U145" s="208">
        <f t="shared" si="61"/>
        <v>0</v>
      </c>
      <c r="V145" s="208">
        <f t="shared" si="61"/>
        <v>0</v>
      </c>
      <c r="W145" s="208">
        <f t="shared" si="61"/>
        <v>0</v>
      </c>
      <c r="X145" s="208">
        <f t="shared" si="61"/>
        <v>0</v>
      </c>
      <c r="Y145" s="208">
        <f t="shared" si="61"/>
        <v>0</v>
      </c>
      <c r="Z145" s="208">
        <f t="shared" si="61"/>
        <v>0</v>
      </c>
      <c r="AA145" s="208">
        <f t="shared" si="61"/>
        <v>0</v>
      </c>
      <c r="AB145" s="208">
        <f t="shared" si="61"/>
        <v>0</v>
      </c>
      <c r="AC145" s="208">
        <f t="shared" si="61"/>
        <v>0</v>
      </c>
      <c r="AD145" s="208">
        <f aca="true" t="shared" si="62" ref="AD145:AJ145">SUM(AD146:AD147)</f>
        <v>0</v>
      </c>
      <c r="AE145" s="208">
        <f t="shared" si="62"/>
        <v>0</v>
      </c>
      <c r="AF145" s="208">
        <f t="shared" si="62"/>
        <v>0</v>
      </c>
      <c r="AG145" s="205">
        <f t="shared" si="46"/>
        <v>0</v>
      </c>
      <c r="AH145" s="208">
        <f t="shared" si="62"/>
        <v>0</v>
      </c>
      <c r="AI145" s="208">
        <f t="shared" si="62"/>
        <v>0</v>
      </c>
      <c r="AJ145" s="208">
        <f t="shared" si="62"/>
        <v>0</v>
      </c>
    </row>
    <row r="146" spans="1:36" s="72" customFormat="1" ht="15.75" customHeight="1">
      <c r="A146" s="98" t="s">
        <v>1662</v>
      </c>
      <c r="B146" s="205">
        <f t="shared" si="57"/>
        <v>0</v>
      </c>
      <c r="C146" s="205">
        <f>SUM('表六 (1)'!B147)</f>
        <v>0</v>
      </c>
      <c r="D146" s="205">
        <f t="shared" si="58"/>
        <v>0</v>
      </c>
      <c r="E146" s="210"/>
      <c r="F146" s="210"/>
      <c r="G146" s="210"/>
      <c r="H146" s="210"/>
      <c r="I146" s="210"/>
      <c r="J146" s="210"/>
      <c r="K146" s="205">
        <f t="shared" si="45"/>
        <v>0</v>
      </c>
      <c r="L146" s="210"/>
      <c r="M146" s="210"/>
      <c r="N146" s="210"/>
      <c r="O146" s="210"/>
      <c r="P146" s="210"/>
      <c r="Q146" s="210"/>
      <c r="R146" s="210"/>
      <c r="S146" s="210"/>
      <c r="T146" s="210"/>
      <c r="U146" s="210"/>
      <c r="V146" s="210"/>
      <c r="W146" s="210"/>
      <c r="X146" s="210"/>
      <c r="Y146" s="210"/>
      <c r="Z146" s="210"/>
      <c r="AA146" s="210"/>
      <c r="AB146" s="210"/>
      <c r="AC146" s="210"/>
      <c r="AD146" s="210"/>
      <c r="AE146" s="210"/>
      <c r="AF146" s="210"/>
      <c r="AG146" s="205">
        <f t="shared" si="46"/>
        <v>0</v>
      </c>
      <c r="AH146" s="210"/>
      <c r="AI146" s="210"/>
      <c r="AJ146" s="210"/>
    </row>
    <row r="147" spans="1:36" s="72" customFormat="1" ht="15.75" customHeight="1">
      <c r="A147" s="98" t="s">
        <v>1663</v>
      </c>
      <c r="B147" s="205">
        <f t="shared" si="57"/>
        <v>0</v>
      </c>
      <c r="C147" s="205">
        <f>SUM('表六 (1)'!B148)</f>
        <v>0</v>
      </c>
      <c r="D147" s="205">
        <f t="shared" si="58"/>
        <v>0</v>
      </c>
      <c r="E147" s="208">
        <f aca="true" t="shared" si="63" ref="E147:AC147">SUM(E148:E159)</f>
        <v>0</v>
      </c>
      <c r="F147" s="208">
        <f t="shared" si="63"/>
        <v>0</v>
      </c>
      <c r="G147" s="208">
        <f t="shared" si="63"/>
        <v>0</v>
      </c>
      <c r="H147" s="208">
        <f t="shared" si="63"/>
        <v>0</v>
      </c>
      <c r="I147" s="208">
        <f t="shared" si="63"/>
        <v>0</v>
      </c>
      <c r="J147" s="208">
        <f t="shared" si="63"/>
        <v>0</v>
      </c>
      <c r="K147" s="205">
        <f t="shared" si="45"/>
        <v>0</v>
      </c>
      <c r="L147" s="208">
        <f t="shared" si="63"/>
        <v>0</v>
      </c>
      <c r="M147" s="208">
        <f t="shared" si="63"/>
        <v>0</v>
      </c>
      <c r="N147" s="208">
        <f t="shared" si="63"/>
        <v>0</v>
      </c>
      <c r="O147" s="208">
        <f t="shared" si="63"/>
        <v>0</v>
      </c>
      <c r="P147" s="208">
        <f t="shared" si="63"/>
        <v>0</v>
      </c>
      <c r="Q147" s="208">
        <f t="shared" si="63"/>
        <v>0</v>
      </c>
      <c r="R147" s="208">
        <f t="shared" si="63"/>
        <v>0</v>
      </c>
      <c r="S147" s="208">
        <f t="shared" si="63"/>
        <v>0</v>
      </c>
      <c r="T147" s="208">
        <f t="shared" si="63"/>
        <v>0</v>
      </c>
      <c r="U147" s="208">
        <f t="shared" si="63"/>
        <v>0</v>
      </c>
      <c r="V147" s="208">
        <f t="shared" si="63"/>
        <v>0</v>
      </c>
      <c r="W147" s="208">
        <f t="shared" si="63"/>
        <v>0</v>
      </c>
      <c r="X147" s="208">
        <f t="shared" si="63"/>
        <v>0</v>
      </c>
      <c r="Y147" s="208">
        <f t="shared" si="63"/>
        <v>0</v>
      </c>
      <c r="Z147" s="208">
        <f t="shared" si="63"/>
        <v>0</v>
      </c>
      <c r="AA147" s="208">
        <f t="shared" si="63"/>
        <v>0</v>
      </c>
      <c r="AB147" s="208">
        <f t="shared" si="63"/>
        <v>0</v>
      </c>
      <c r="AC147" s="208">
        <f t="shared" si="63"/>
        <v>0</v>
      </c>
      <c r="AD147" s="208">
        <f aca="true" t="shared" si="64" ref="AD147:AJ147">SUM(AD148:AD159)</f>
        <v>0</v>
      </c>
      <c r="AE147" s="208">
        <f t="shared" si="64"/>
        <v>0</v>
      </c>
      <c r="AF147" s="208">
        <f t="shared" si="64"/>
        <v>0</v>
      </c>
      <c r="AG147" s="205">
        <f t="shared" si="46"/>
        <v>0</v>
      </c>
      <c r="AH147" s="208">
        <f t="shared" si="64"/>
        <v>0</v>
      </c>
      <c r="AI147" s="208">
        <f t="shared" si="64"/>
        <v>0</v>
      </c>
      <c r="AJ147" s="208">
        <f t="shared" si="64"/>
        <v>0</v>
      </c>
    </row>
    <row r="148" spans="1:36" s="72" customFormat="1" ht="15.75" customHeight="1">
      <c r="A148" s="102" t="s">
        <v>1664</v>
      </c>
      <c r="B148" s="205">
        <f t="shared" si="57"/>
        <v>0</v>
      </c>
      <c r="C148" s="205">
        <f>SUM('表六 (1)'!B149)</f>
        <v>0</v>
      </c>
      <c r="D148" s="205">
        <f t="shared" si="58"/>
        <v>0</v>
      </c>
      <c r="E148" s="210"/>
      <c r="F148" s="210"/>
      <c r="G148" s="210"/>
      <c r="H148" s="210"/>
      <c r="I148" s="210"/>
      <c r="J148" s="210"/>
      <c r="K148" s="205">
        <f t="shared" si="45"/>
        <v>0</v>
      </c>
      <c r="L148" s="210"/>
      <c r="M148" s="210"/>
      <c r="N148" s="210"/>
      <c r="O148" s="210"/>
      <c r="P148" s="210"/>
      <c r="Q148" s="210"/>
      <c r="R148" s="210"/>
      <c r="S148" s="210"/>
      <c r="T148" s="210"/>
      <c r="U148" s="210"/>
      <c r="V148" s="210"/>
      <c r="W148" s="210"/>
      <c r="X148" s="210"/>
      <c r="Y148" s="210"/>
      <c r="Z148" s="210"/>
      <c r="AA148" s="210"/>
      <c r="AB148" s="210"/>
      <c r="AC148" s="210"/>
      <c r="AD148" s="210"/>
      <c r="AE148" s="210"/>
      <c r="AF148" s="210"/>
      <c r="AG148" s="205">
        <f t="shared" si="46"/>
        <v>0</v>
      </c>
      <c r="AH148" s="210"/>
      <c r="AI148" s="210"/>
      <c r="AJ148" s="210"/>
    </row>
    <row r="149" spans="1:36" s="72" customFormat="1" ht="15.75" customHeight="1">
      <c r="A149" s="98" t="s">
        <v>1665</v>
      </c>
      <c r="B149" s="205">
        <f t="shared" si="57"/>
        <v>0</v>
      </c>
      <c r="C149" s="205">
        <f>SUM('表六 (1)'!B150)</f>
        <v>0</v>
      </c>
      <c r="D149" s="205">
        <f t="shared" si="58"/>
        <v>0</v>
      </c>
      <c r="E149" s="210"/>
      <c r="F149" s="210"/>
      <c r="G149" s="210"/>
      <c r="H149" s="210"/>
      <c r="I149" s="210"/>
      <c r="J149" s="210"/>
      <c r="K149" s="205">
        <f t="shared" si="45"/>
        <v>0</v>
      </c>
      <c r="L149" s="210"/>
      <c r="M149" s="210"/>
      <c r="N149" s="210"/>
      <c r="O149" s="210"/>
      <c r="P149" s="210"/>
      <c r="Q149" s="210"/>
      <c r="R149" s="210"/>
      <c r="S149" s="210"/>
      <c r="T149" s="210"/>
      <c r="U149" s="210"/>
      <c r="V149" s="210"/>
      <c r="W149" s="210"/>
      <c r="X149" s="210"/>
      <c r="Y149" s="210"/>
      <c r="Z149" s="210"/>
      <c r="AA149" s="210"/>
      <c r="AB149" s="210"/>
      <c r="AC149" s="210"/>
      <c r="AD149" s="210"/>
      <c r="AE149" s="210"/>
      <c r="AF149" s="210"/>
      <c r="AG149" s="205">
        <f t="shared" si="46"/>
        <v>0</v>
      </c>
      <c r="AH149" s="210"/>
      <c r="AI149" s="210"/>
      <c r="AJ149" s="210"/>
    </row>
    <row r="150" spans="1:36" s="72" customFormat="1" ht="15.75" customHeight="1">
      <c r="A150" s="98" t="s">
        <v>1666</v>
      </c>
      <c r="B150" s="205">
        <f t="shared" si="57"/>
        <v>0</v>
      </c>
      <c r="C150" s="205">
        <f>SUM('表六 (1)'!B151)</f>
        <v>0</v>
      </c>
      <c r="D150" s="205">
        <f t="shared" si="58"/>
        <v>0</v>
      </c>
      <c r="E150" s="210"/>
      <c r="F150" s="210"/>
      <c r="G150" s="210"/>
      <c r="H150" s="210"/>
      <c r="I150" s="210"/>
      <c r="J150" s="210"/>
      <c r="K150" s="205">
        <f t="shared" si="45"/>
        <v>0</v>
      </c>
      <c r="L150" s="210"/>
      <c r="M150" s="210"/>
      <c r="N150" s="210"/>
      <c r="O150" s="210"/>
      <c r="P150" s="210"/>
      <c r="Q150" s="210"/>
      <c r="R150" s="210"/>
      <c r="S150" s="210"/>
      <c r="T150" s="210"/>
      <c r="U150" s="210"/>
      <c r="V150" s="210"/>
      <c r="W150" s="210"/>
      <c r="X150" s="210"/>
      <c r="Y150" s="210"/>
      <c r="Z150" s="210"/>
      <c r="AA150" s="210"/>
      <c r="AB150" s="210"/>
      <c r="AC150" s="210"/>
      <c r="AD150" s="210"/>
      <c r="AE150" s="210"/>
      <c r="AF150" s="210"/>
      <c r="AG150" s="205">
        <f t="shared" si="46"/>
        <v>0</v>
      </c>
      <c r="AH150" s="210"/>
      <c r="AI150" s="210"/>
      <c r="AJ150" s="210"/>
    </row>
    <row r="151" spans="1:36" s="72" customFormat="1" ht="15.75" customHeight="1">
      <c r="A151" s="98" t="s">
        <v>1667</v>
      </c>
      <c r="B151" s="205">
        <f t="shared" si="57"/>
        <v>0</v>
      </c>
      <c r="C151" s="205">
        <f>SUM('表六 (1)'!B152)</f>
        <v>0</v>
      </c>
      <c r="D151" s="205">
        <f t="shared" si="58"/>
        <v>0</v>
      </c>
      <c r="E151" s="210"/>
      <c r="F151" s="210"/>
      <c r="G151" s="210"/>
      <c r="H151" s="210"/>
      <c r="I151" s="210"/>
      <c r="J151" s="210"/>
      <c r="K151" s="205">
        <f t="shared" si="45"/>
        <v>0</v>
      </c>
      <c r="L151" s="210"/>
      <c r="M151" s="210"/>
      <c r="N151" s="210"/>
      <c r="O151" s="210"/>
      <c r="P151" s="210"/>
      <c r="Q151" s="210"/>
      <c r="R151" s="210"/>
      <c r="S151" s="210"/>
      <c r="T151" s="210"/>
      <c r="U151" s="210"/>
      <c r="V151" s="210"/>
      <c r="W151" s="210"/>
      <c r="X151" s="210"/>
      <c r="Y151" s="210"/>
      <c r="Z151" s="210"/>
      <c r="AA151" s="210"/>
      <c r="AB151" s="210"/>
      <c r="AC151" s="210"/>
      <c r="AD151" s="210"/>
      <c r="AE151" s="210"/>
      <c r="AF151" s="210"/>
      <c r="AG151" s="205">
        <f t="shared" si="46"/>
        <v>0</v>
      </c>
      <c r="AH151" s="210"/>
      <c r="AI151" s="210"/>
      <c r="AJ151" s="210"/>
    </row>
    <row r="152" spans="1:36" s="72" customFormat="1" ht="15.75" customHeight="1">
      <c r="A152" s="98" t="s">
        <v>1668</v>
      </c>
      <c r="B152" s="205">
        <f t="shared" si="57"/>
        <v>0</v>
      </c>
      <c r="C152" s="205">
        <f>SUM('表六 (1)'!B153)</f>
        <v>0</v>
      </c>
      <c r="D152" s="205">
        <f t="shared" si="58"/>
        <v>0</v>
      </c>
      <c r="E152" s="210"/>
      <c r="F152" s="210"/>
      <c r="G152" s="210"/>
      <c r="H152" s="210"/>
      <c r="I152" s="210"/>
      <c r="J152" s="210"/>
      <c r="K152" s="205">
        <f t="shared" si="45"/>
        <v>0</v>
      </c>
      <c r="L152" s="210"/>
      <c r="M152" s="210"/>
      <c r="N152" s="210"/>
      <c r="O152" s="210"/>
      <c r="P152" s="210"/>
      <c r="Q152" s="210"/>
      <c r="R152" s="210"/>
      <c r="S152" s="210"/>
      <c r="T152" s="210"/>
      <c r="U152" s="210"/>
      <c r="V152" s="210"/>
      <c r="W152" s="210"/>
      <c r="X152" s="210"/>
      <c r="Y152" s="210"/>
      <c r="Z152" s="210"/>
      <c r="AA152" s="210"/>
      <c r="AB152" s="210"/>
      <c r="AC152" s="210"/>
      <c r="AD152" s="210"/>
      <c r="AE152" s="210"/>
      <c r="AF152" s="210"/>
      <c r="AG152" s="205">
        <f t="shared" si="46"/>
        <v>0</v>
      </c>
      <c r="AH152" s="210"/>
      <c r="AI152" s="210"/>
      <c r="AJ152" s="210"/>
    </row>
    <row r="153" spans="1:36" s="72" customFormat="1" ht="15.75" customHeight="1">
      <c r="A153" s="98" t="s">
        <v>1669</v>
      </c>
      <c r="B153" s="205">
        <f t="shared" si="57"/>
        <v>0</v>
      </c>
      <c r="C153" s="205">
        <f>SUM('表六 (1)'!B154)</f>
        <v>0</v>
      </c>
      <c r="D153" s="205">
        <f t="shared" si="58"/>
        <v>0</v>
      </c>
      <c r="E153" s="210"/>
      <c r="F153" s="210"/>
      <c r="G153" s="210"/>
      <c r="H153" s="210"/>
      <c r="I153" s="210"/>
      <c r="J153" s="210"/>
      <c r="K153" s="205">
        <f t="shared" si="45"/>
        <v>0</v>
      </c>
      <c r="L153" s="210"/>
      <c r="M153" s="210"/>
      <c r="N153" s="210"/>
      <c r="O153" s="210"/>
      <c r="P153" s="210"/>
      <c r="Q153" s="210"/>
      <c r="R153" s="210"/>
      <c r="S153" s="210"/>
      <c r="T153" s="210"/>
      <c r="U153" s="210"/>
      <c r="V153" s="210"/>
      <c r="W153" s="210"/>
      <c r="X153" s="210"/>
      <c r="Y153" s="210"/>
      <c r="Z153" s="210"/>
      <c r="AA153" s="210"/>
      <c r="AB153" s="210"/>
      <c r="AC153" s="210"/>
      <c r="AD153" s="210"/>
      <c r="AE153" s="210"/>
      <c r="AF153" s="210"/>
      <c r="AG153" s="205">
        <f t="shared" si="46"/>
        <v>0</v>
      </c>
      <c r="AH153" s="210"/>
      <c r="AI153" s="210"/>
      <c r="AJ153" s="210"/>
    </row>
    <row r="154" spans="1:36" s="72" customFormat="1" ht="15.75" customHeight="1">
      <c r="A154" s="98" t="s">
        <v>1670</v>
      </c>
      <c r="B154" s="205">
        <f t="shared" si="57"/>
        <v>0</v>
      </c>
      <c r="C154" s="205">
        <f>SUM('表六 (1)'!B155)</f>
        <v>0</v>
      </c>
      <c r="D154" s="205">
        <f t="shared" si="58"/>
        <v>0</v>
      </c>
      <c r="E154" s="210"/>
      <c r="F154" s="210"/>
      <c r="G154" s="210"/>
      <c r="H154" s="210"/>
      <c r="I154" s="210"/>
      <c r="J154" s="210"/>
      <c r="K154" s="205">
        <f t="shared" si="45"/>
        <v>0</v>
      </c>
      <c r="L154" s="210"/>
      <c r="M154" s="210"/>
      <c r="N154" s="210"/>
      <c r="O154" s="210"/>
      <c r="P154" s="210"/>
      <c r="Q154" s="210"/>
      <c r="R154" s="210"/>
      <c r="S154" s="210"/>
      <c r="T154" s="210"/>
      <c r="U154" s="210"/>
      <c r="V154" s="210"/>
      <c r="W154" s="210"/>
      <c r="X154" s="210"/>
      <c r="Y154" s="210"/>
      <c r="Z154" s="210"/>
      <c r="AA154" s="210"/>
      <c r="AB154" s="210"/>
      <c r="AC154" s="210"/>
      <c r="AD154" s="210"/>
      <c r="AE154" s="210"/>
      <c r="AF154" s="210"/>
      <c r="AG154" s="205">
        <f t="shared" si="46"/>
        <v>0</v>
      </c>
      <c r="AH154" s="210"/>
      <c r="AI154" s="210"/>
      <c r="AJ154" s="210"/>
    </row>
    <row r="155" spans="1:36" s="72" customFormat="1" ht="15.75" customHeight="1">
      <c r="A155" s="98" t="s">
        <v>1671</v>
      </c>
      <c r="B155" s="205">
        <f t="shared" si="57"/>
        <v>0</v>
      </c>
      <c r="C155" s="205">
        <f>SUM('表六 (1)'!B156)</f>
        <v>0</v>
      </c>
      <c r="D155" s="205">
        <f t="shared" si="58"/>
        <v>0</v>
      </c>
      <c r="E155" s="210"/>
      <c r="F155" s="210"/>
      <c r="G155" s="210"/>
      <c r="H155" s="210"/>
      <c r="I155" s="210"/>
      <c r="J155" s="210"/>
      <c r="K155" s="205">
        <f t="shared" si="45"/>
        <v>0</v>
      </c>
      <c r="L155" s="210"/>
      <c r="M155" s="210"/>
      <c r="N155" s="210"/>
      <c r="O155" s="210"/>
      <c r="P155" s="210"/>
      <c r="Q155" s="210"/>
      <c r="R155" s="210"/>
      <c r="S155" s="210"/>
      <c r="T155" s="210"/>
      <c r="U155" s="210"/>
      <c r="V155" s="210"/>
      <c r="W155" s="210"/>
      <c r="X155" s="210"/>
      <c r="Y155" s="210"/>
      <c r="Z155" s="210"/>
      <c r="AA155" s="210"/>
      <c r="AB155" s="210"/>
      <c r="AC155" s="210"/>
      <c r="AD155" s="210"/>
      <c r="AE155" s="210"/>
      <c r="AF155" s="210"/>
      <c r="AG155" s="205">
        <f t="shared" si="46"/>
        <v>0</v>
      </c>
      <c r="AH155" s="210"/>
      <c r="AI155" s="210"/>
      <c r="AJ155" s="210"/>
    </row>
    <row r="156" spans="1:36" s="72" customFormat="1" ht="15.75" customHeight="1">
      <c r="A156" s="98" t="s">
        <v>1672</v>
      </c>
      <c r="B156" s="205">
        <f t="shared" si="57"/>
        <v>0</v>
      </c>
      <c r="C156" s="205">
        <f>SUM('表六 (1)'!B157)</f>
        <v>0</v>
      </c>
      <c r="D156" s="205">
        <f t="shared" si="58"/>
        <v>0</v>
      </c>
      <c r="E156" s="210"/>
      <c r="F156" s="210"/>
      <c r="G156" s="210"/>
      <c r="H156" s="210"/>
      <c r="I156" s="210"/>
      <c r="J156" s="210"/>
      <c r="K156" s="205">
        <f t="shared" si="45"/>
        <v>0</v>
      </c>
      <c r="L156" s="210"/>
      <c r="M156" s="210"/>
      <c r="N156" s="210"/>
      <c r="O156" s="210"/>
      <c r="P156" s="210"/>
      <c r="Q156" s="210"/>
      <c r="R156" s="210"/>
      <c r="S156" s="210"/>
      <c r="T156" s="210"/>
      <c r="U156" s="210"/>
      <c r="V156" s="210"/>
      <c r="W156" s="210"/>
      <c r="X156" s="210"/>
      <c r="Y156" s="210"/>
      <c r="Z156" s="210"/>
      <c r="AA156" s="210"/>
      <c r="AB156" s="210"/>
      <c r="AC156" s="210"/>
      <c r="AD156" s="210"/>
      <c r="AE156" s="210"/>
      <c r="AF156" s="210"/>
      <c r="AG156" s="205">
        <f t="shared" si="46"/>
        <v>0</v>
      </c>
      <c r="AH156" s="210"/>
      <c r="AI156" s="210"/>
      <c r="AJ156" s="210"/>
    </row>
    <row r="157" spans="1:36" s="72" customFormat="1" ht="15.75" customHeight="1">
      <c r="A157" s="98" t="s">
        <v>1673</v>
      </c>
      <c r="B157" s="205">
        <f t="shared" si="57"/>
        <v>0</v>
      </c>
      <c r="C157" s="205">
        <f>SUM('表六 (1)'!B158)</f>
        <v>0</v>
      </c>
      <c r="D157" s="205">
        <f t="shared" si="58"/>
        <v>0</v>
      </c>
      <c r="E157" s="210"/>
      <c r="F157" s="210"/>
      <c r="G157" s="210"/>
      <c r="H157" s="210"/>
      <c r="I157" s="210"/>
      <c r="J157" s="210"/>
      <c r="K157" s="205">
        <f t="shared" si="45"/>
        <v>0</v>
      </c>
      <c r="L157" s="210"/>
      <c r="M157" s="210"/>
      <c r="N157" s="210"/>
      <c r="O157" s="210"/>
      <c r="P157" s="210"/>
      <c r="Q157" s="210"/>
      <c r="R157" s="210"/>
      <c r="S157" s="210"/>
      <c r="T157" s="210"/>
      <c r="U157" s="210"/>
      <c r="V157" s="210"/>
      <c r="W157" s="210"/>
      <c r="X157" s="210"/>
      <c r="Y157" s="210"/>
      <c r="Z157" s="210"/>
      <c r="AA157" s="210"/>
      <c r="AB157" s="210"/>
      <c r="AC157" s="210"/>
      <c r="AD157" s="210"/>
      <c r="AE157" s="210"/>
      <c r="AF157" s="210"/>
      <c r="AG157" s="205">
        <f t="shared" si="46"/>
        <v>0</v>
      </c>
      <c r="AH157" s="210"/>
      <c r="AI157" s="210"/>
      <c r="AJ157" s="210"/>
    </row>
    <row r="158" spans="1:36" s="72" customFormat="1" ht="15.75" customHeight="1">
      <c r="A158" s="98" t="s">
        <v>1674</v>
      </c>
      <c r="B158" s="205">
        <f t="shared" si="57"/>
        <v>0</v>
      </c>
      <c r="C158" s="205">
        <f>SUM('表六 (1)'!B159)</f>
        <v>0</v>
      </c>
      <c r="D158" s="205">
        <f t="shared" si="58"/>
        <v>0</v>
      </c>
      <c r="E158" s="210"/>
      <c r="F158" s="210"/>
      <c r="G158" s="210"/>
      <c r="H158" s="210"/>
      <c r="I158" s="210"/>
      <c r="J158" s="210"/>
      <c r="K158" s="205">
        <f t="shared" si="45"/>
        <v>0</v>
      </c>
      <c r="L158" s="210"/>
      <c r="M158" s="210"/>
      <c r="N158" s="210"/>
      <c r="O158" s="210"/>
      <c r="P158" s="210"/>
      <c r="Q158" s="210"/>
      <c r="R158" s="210"/>
      <c r="S158" s="210"/>
      <c r="T158" s="210"/>
      <c r="U158" s="210"/>
      <c r="V158" s="210"/>
      <c r="W158" s="210"/>
      <c r="X158" s="210"/>
      <c r="Y158" s="210"/>
      <c r="Z158" s="210"/>
      <c r="AA158" s="210"/>
      <c r="AB158" s="210"/>
      <c r="AC158" s="210"/>
      <c r="AD158" s="210"/>
      <c r="AE158" s="210"/>
      <c r="AF158" s="210"/>
      <c r="AG158" s="205">
        <f t="shared" si="46"/>
        <v>0</v>
      </c>
      <c r="AH158" s="210"/>
      <c r="AI158" s="210"/>
      <c r="AJ158" s="210"/>
    </row>
    <row r="159" spans="1:36" s="72" customFormat="1" ht="15.75" customHeight="1">
      <c r="A159" s="98" t="s">
        <v>1675</v>
      </c>
      <c r="B159" s="205">
        <f t="shared" si="57"/>
        <v>0</v>
      </c>
      <c r="C159" s="205">
        <f>SUM('表六 (1)'!B160)</f>
        <v>0</v>
      </c>
      <c r="D159" s="205">
        <f t="shared" si="58"/>
        <v>0</v>
      </c>
      <c r="E159" s="210"/>
      <c r="F159" s="210"/>
      <c r="G159" s="210"/>
      <c r="H159" s="210"/>
      <c r="I159" s="210"/>
      <c r="J159" s="210"/>
      <c r="K159" s="205">
        <f t="shared" si="45"/>
        <v>0</v>
      </c>
      <c r="L159" s="210"/>
      <c r="M159" s="210"/>
      <c r="N159" s="210"/>
      <c r="O159" s="210"/>
      <c r="P159" s="210"/>
      <c r="Q159" s="210"/>
      <c r="R159" s="210"/>
      <c r="S159" s="210"/>
      <c r="T159" s="210"/>
      <c r="U159" s="210"/>
      <c r="V159" s="210"/>
      <c r="W159" s="210"/>
      <c r="X159" s="210"/>
      <c r="Y159" s="210"/>
      <c r="Z159" s="210"/>
      <c r="AA159" s="210"/>
      <c r="AB159" s="210"/>
      <c r="AC159" s="210"/>
      <c r="AD159" s="210"/>
      <c r="AE159" s="210"/>
      <c r="AF159" s="210"/>
      <c r="AG159" s="205">
        <f t="shared" si="46"/>
        <v>0</v>
      </c>
      <c r="AH159" s="210"/>
      <c r="AI159" s="210"/>
      <c r="AJ159" s="210"/>
    </row>
    <row r="160" spans="1:36" s="72" customFormat="1" ht="15.75" customHeight="1">
      <c r="A160" s="101" t="s">
        <v>1676</v>
      </c>
      <c r="B160" s="205">
        <f t="shared" si="57"/>
        <v>283772</v>
      </c>
      <c r="C160" s="205">
        <f>SUM('表六 (1)'!B161)</f>
        <v>97500</v>
      </c>
      <c r="D160" s="205">
        <f t="shared" si="58"/>
        <v>12907</v>
      </c>
      <c r="E160" s="208">
        <f aca="true" t="shared" si="65" ref="E160:AC160">SUM(E161:E162)</f>
        <v>263</v>
      </c>
      <c r="F160" s="208">
        <f t="shared" si="65"/>
        <v>1593</v>
      </c>
      <c r="G160" s="208">
        <f t="shared" si="65"/>
        <v>3425</v>
      </c>
      <c r="H160" s="208">
        <f t="shared" si="65"/>
        <v>60</v>
      </c>
      <c r="I160" s="208">
        <f t="shared" si="65"/>
        <v>7566</v>
      </c>
      <c r="J160" s="208">
        <f t="shared" si="65"/>
        <v>0</v>
      </c>
      <c r="K160" s="205">
        <f t="shared" si="45"/>
        <v>185209</v>
      </c>
      <c r="L160" s="208">
        <f t="shared" si="65"/>
        <v>0</v>
      </c>
      <c r="M160" s="208">
        <f t="shared" si="65"/>
        <v>109842</v>
      </c>
      <c r="N160" s="208">
        <f t="shared" si="65"/>
        <v>0</v>
      </c>
      <c r="O160" s="208">
        <f t="shared" si="65"/>
        <v>5060</v>
      </c>
      <c r="P160" s="208">
        <f t="shared" si="65"/>
        <v>0</v>
      </c>
      <c r="Q160" s="208">
        <f t="shared" si="65"/>
        <v>0</v>
      </c>
      <c r="R160" s="208">
        <f t="shared" si="65"/>
        <v>0</v>
      </c>
      <c r="S160" s="208">
        <f t="shared" si="65"/>
        <v>2268</v>
      </c>
      <c r="T160" s="208">
        <f t="shared" si="65"/>
        <v>13557</v>
      </c>
      <c r="U160" s="208">
        <f t="shared" si="65"/>
        <v>13709</v>
      </c>
      <c r="V160" s="208">
        <f t="shared" si="65"/>
        <v>27345</v>
      </c>
      <c r="W160" s="208">
        <f t="shared" si="65"/>
        <v>2722</v>
      </c>
      <c r="X160" s="208">
        <f t="shared" si="65"/>
        <v>3793</v>
      </c>
      <c r="Y160" s="208">
        <f t="shared" si="65"/>
        <v>0</v>
      </c>
      <c r="Z160" s="208">
        <f t="shared" si="65"/>
        <v>341</v>
      </c>
      <c r="AA160" s="208">
        <f t="shared" si="65"/>
        <v>0</v>
      </c>
      <c r="AB160" s="208">
        <f t="shared" si="65"/>
        <v>400</v>
      </c>
      <c r="AC160" s="208">
        <f t="shared" si="65"/>
        <v>0</v>
      </c>
      <c r="AD160" s="208">
        <f aca="true" t="shared" si="66" ref="AD160:AJ160">SUM(AD161:AD162)</f>
        <v>6172</v>
      </c>
      <c r="AE160" s="208">
        <f t="shared" si="66"/>
        <v>0</v>
      </c>
      <c r="AF160" s="208">
        <f t="shared" si="66"/>
        <v>1156</v>
      </c>
      <c r="AG160" s="205">
        <f t="shared" si="46"/>
        <v>13000</v>
      </c>
      <c r="AH160" s="208">
        <f t="shared" si="66"/>
        <v>428</v>
      </c>
      <c r="AI160" s="208">
        <f t="shared" si="66"/>
        <v>12572</v>
      </c>
      <c r="AJ160" s="208">
        <f t="shared" si="66"/>
        <v>0</v>
      </c>
    </row>
    <row r="161" spans="1:36" s="72" customFormat="1" ht="15.75" customHeight="1">
      <c r="A161" s="98" t="s">
        <v>1677</v>
      </c>
      <c r="B161" s="205">
        <f t="shared" si="57"/>
        <v>0</v>
      </c>
      <c r="C161" s="205">
        <f>SUM('表六 (1)'!B162)</f>
        <v>0</v>
      </c>
      <c r="D161" s="205">
        <f t="shared" si="58"/>
        <v>0</v>
      </c>
      <c r="E161" s="210"/>
      <c r="F161" s="210"/>
      <c r="G161" s="210"/>
      <c r="H161" s="210"/>
      <c r="I161" s="210"/>
      <c r="J161" s="210"/>
      <c r="K161" s="205">
        <f t="shared" si="45"/>
        <v>0</v>
      </c>
      <c r="L161" s="210"/>
      <c r="M161" s="210"/>
      <c r="N161" s="210"/>
      <c r="O161" s="210"/>
      <c r="P161" s="210"/>
      <c r="Q161" s="210"/>
      <c r="R161" s="210"/>
      <c r="S161" s="210"/>
      <c r="T161" s="210"/>
      <c r="U161" s="210"/>
      <c r="V161" s="210"/>
      <c r="W161" s="210"/>
      <c r="X161" s="210"/>
      <c r="Y161" s="210"/>
      <c r="Z161" s="210"/>
      <c r="AA161" s="210"/>
      <c r="AB161" s="210"/>
      <c r="AC161" s="210"/>
      <c r="AD161" s="210"/>
      <c r="AE161" s="210"/>
      <c r="AF161" s="210"/>
      <c r="AG161" s="205">
        <f t="shared" si="46"/>
        <v>0</v>
      </c>
      <c r="AH161" s="210"/>
      <c r="AI161" s="210"/>
      <c r="AJ161" s="210"/>
    </row>
    <row r="162" spans="1:36" s="72" customFormat="1" ht="15.75" customHeight="1">
      <c r="A162" s="98" t="s">
        <v>1678</v>
      </c>
      <c r="B162" s="205">
        <f t="shared" si="57"/>
        <v>283772</v>
      </c>
      <c r="C162" s="205">
        <f>SUM('表六 (1)'!B163)</f>
        <v>97500</v>
      </c>
      <c r="D162" s="205">
        <f t="shared" si="58"/>
        <v>12907</v>
      </c>
      <c r="E162" s="208">
        <f aca="true" t="shared" si="67" ref="E162:AC162">SUM(E163:E170)</f>
        <v>263</v>
      </c>
      <c r="F162" s="208">
        <f t="shared" si="67"/>
        <v>1593</v>
      </c>
      <c r="G162" s="208">
        <f t="shared" si="67"/>
        <v>3425</v>
      </c>
      <c r="H162" s="208">
        <f t="shared" si="67"/>
        <v>60</v>
      </c>
      <c r="I162" s="208">
        <f t="shared" si="67"/>
        <v>7566</v>
      </c>
      <c r="J162" s="208">
        <f t="shared" si="67"/>
        <v>0</v>
      </c>
      <c r="K162" s="205">
        <f t="shared" si="45"/>
        <v>185209</v>
      </c>
      <c r="L162" s="208">
        <f t="shared" si="67"/>
        <v>0</v>
      </c>
      <c r="M162" s="208">
        <f t="shared" si="67"/>
        <v>109842</v>
      </c>
      <c r="N162" s="208">
        <f t="shared" si="67"/>
        <v>0</v>
      </c>
      <c r="O162" s="208">
        <f t="shared" si="67"/>
        <v>5060</v>
      </c>
      <c r="P162" s="208">
        <f t="shared" si="67"/>
        <v>0</v>
      </c>
      <c r="Q162" s="208">
        <f t="shared" si="67"/>
        <v>0</v>
      </c>
      <c r="R162" s="208">
        <f t="shared" si="67"/>
        <v>0</v>
      </c>
      <c r="S162" s="208">
        <f t="shared" si="67"/>
        <v>2268</v>
      </c>
      <c r="T162" s="208">
        <f t="shared" si="67"/>
        <v>13557</v>
      </c>
      <c r="U162" s="208">
        <f t="shared" si="67"/>
        <v>13709</v>
      </c>
      <c r="V162" s="208">
        <f t="shared" si="67"/>
        <v>27345</v>
      </c>
      <c r="W162" s="208">
        <f t="shared" si="67"/>
        <v>2722</v>
      </c>
      <c r="X162" s="208">
        <f t="shared" si="67"/>
        <v>3793</v>
      </c>
      <c r="Y162" s="208">
        <f t="shared" si="67"/>
        <v>0</v>
      </c>
      <c r="Z162" s="208">
        <f t="shared" si="67"/>
        <v>341</v>
      </c>
      <c r="AA162" s="208">
        <f t="shared" si="67"/>
        <v>0</v>
      </c>
      <c r="AB162" s="208">
        <f t="shared" si="67"/>
        <v>400</v>
      </c>
      <c r="AC162" s="208">
        <f t="shared" si="67"/>
        <v>0</v>
      </c>
      <c r="AD162" s="208">
        <f aca="true" t="shared" si="68" ref="AD162:AJ162">SUM(AD163:AD170)</f>
        <v>6172</v>
      </c>
      <c r="AE162" s="208">
        <f t="shared" si="68"/>
        <v>0</v>
      </c>
      <c r="AF162" s="208">
        <f t="shared" si="68"/>
        <v>1156</v>
      </c>
      <c r="AG162" s="205">
        <f t="shared" si="46"/>
        <v>13000</v>
      </c>
      <c r="AH162" s="208">
        <f t="shared" si="68"/>
        <v>428</v>
      </c>
      <c r="AI162" s="208">
        <f t="shared" si="68"/>
        <v>12572</v>
      </c>
      <c r="AJ162" s="208">
        <f t="shared" si="68"/>
        <v>0</v>
      </c>
    </row>
    <row r="163" spans="1:36" s="72" customFormat="1" ht="15.75" customHeight="1">
      <c r="A163" s="98" t="s">
        <v>1679</v>
      </c>
      <c r="B163" s="205">
        <f t="shared" si="57"/>
        <v>0</v>
      </c>
      <c r="C163" s="205">
        <f>SUM('表六 (1)'!B164)</f>
        <v>0</v>
      </c>
      <c r="D163" s="205">
        <f t="shared" si="58"/>
        <v>0</v>
      </c>
      <c r="E163" s="210"/>
      <c r="F163" s="210"/>
      <c r="G163" s="210"/>
      <c r="H163" s="210"/>
      <c r="I163" s="210"/>
      <c r="J163" s="210"/>
      <c r="K163" s="205">
        <f t="shared" si="45"/>
        <v>0</v>
      </c>
      <c r="L163" s="210"/>
      <c r="M163" s="210"/>
      <c r="N163" s="210"/>
      <c r="O163" s="210"/>
      <c r="P163" s="210"/>
      <c r="Q163" s="210"/>
      <c r="R163" s="210"/>
      <c r="S163" s="210"/>
      <c r="T163" s="210"/>
      <c r="U163" s="210"/>
      <c r="V163" s="210"/>
      <c r="W163" s="210"/>
      <c r="X163" s="210"/>
      <c r="Y163" s="210"/>
      <c r="Z163" s="210"/>
      <c r="AA163" s="210"/>
      <c r="AB163" s="210"/>
      <c r="AC163" s="210"/>
      <c r="AD163" s="210"/>
      <c r="AE163" s="210"/>
      <c r="AF163" s="210"/>
      <c r="AG163" s="205">
        <f t="shared" si="46"/>
        <v>0</v>
      </c>
      <c r="AH163" s="210"/>
      <c r="AI163" s="210"/>
      <c r="AJ163" s="210"/>
    </row>
    <row r="164" spans="1:36" s="72" customFormat="1" ht="15.75" customHeight="1">
      <c r="A164" s="98" t="s">
        <v>1680</v>
      </c>
      <c r="B164" s="205">
        <f t="shared" si="57"/>
        <v>0</v>
      </c>
      <c r="C164" s="205">
        <f>SUM('表六 (1)'!B165)</f>
        <v>0</v>
      </c>
      <c r="D164" s="205">
        <f t="shared" si="58"/>
        <v>0</v>
      </c>
      <c r="E164" s="210"/>
      <c r="F164" s="210"/>
      <c r="G164" s="210"/>
      <c r="H164" s="210"/>
      <c r="I164" s="210"/>
      <c r="J164" s="210"/>
      <c r="K164" s="205">
        <f t="shared" si="45"/>
        <v>0</v>
      </c>
      <c r="L164" s="210"/>
      <c r="M164" s="210"/>
      <c r="N164" s="210"/>
      <c r="O164" s="210"/>
      <c r="P164" s="210"/>
      <c r="Q164" s="210"/>
      <c r="R164" s="210"/>
      <c r="S164" s="210"/>
      <c r="T164" s="210"/>
      <c r="U164" s="210"/>
      <c r="V164" s="210"/>
      <c r="W164" s="210"/>
      <c r="X164" s="210"/>
      <c r="Y164" s="210"/>
      <c r="Z164" s="210"/>
      <c r="AA164" s="210"/>
      <c r="AB164" s="210"/>
      <c r="AC164" s="210"/>
      <c r="AD164" s="210"/>
      <c r="AE164" s="210"/>
      <c r="AF164" s="210"/>
      <c r="AG164" s="205">
        <f t="shared" si="46"/>
        <v>0</v>
      </c>
      <c r="AH164" s="210"/>
      <c r="AI164" s="210"/>
      <c r="AJ164" s="210"/>
    </row>
    <row r="165" spans="1:36" s="72" customFormat="1" ht="15.75" customHeight="1">
      <c r="A165" s="98" t="s">
        <v>1681</v>
      </c>
      <c r="B165" s="205">
        <f t="shared" si="57"/>
        <v>0</v>
      </c>
      <c r="C165" s="205">
        <f>SUM('表六 (1)'!B166)</f>
        <v>0</v>
      </c>
      <c r="D165" s="205">
        <f t="shared" si="58"/>
        <v>0</v>
      </c>
      <c r="E165" s="210"/>
      <c r="F165" s="210"/>
      <c r="G165" s="210"/>
      <c r="H165" s="210"/>
      <c r="I165" s="210"/>
      <c r="J165" s="210"/>
      <c r="K165" s="205">
        <f t="shared" si="45"/>
        <v>0</v>
      </c>
      <c r="L165" s="210"/>
      <c r="M165" s="210"/>
      <c r="N165" s="210"/>
      <c r="O165" s="210"/>
      <c r="P165" s="210"/>
      <c r="Q165" s="210"/>
      <c r="R165" s="210"/>
      <c r="S165" s="210"/>
      <c r="T165" s="210"/>
      <c r="U165" s="210"/>
      <c r="V165" s="210"/>
      <c r="W165" s="210"/>
      <c r="X165" s="210"/>
      <c r="Y165" s="210"/>
      <c r="Z165" s="210"/>
      <c r="AA165" s="210"/>
      <c r="AB165" s="210"/>
      <c r="AC165" s="210"/>
      <c r="AD165" s="210"/>
      <c r="AE165" s="210"/>
      <c r="AF165" s="210"/>
      <c r="AG165" s="205">
        <f t="shared" si="46"/>
        <v>0</v>
      </c>
      <c r="AH165" s="210"/>
      <c r="AI165" s="210"/>
      <c r="AJ165" s="210"/>
    </row>
    <row r="166" spans="1:36" s="72" customFormat="1" ht="15.75" customHeight="1">
      <c r="A166" s="98" t="s">
        <v>1682</v>
      </c>
      <c r="B166" s="205">
        <f t="shared" si="57"/>
        <v>0</v>
      </c>
      <c r="C166" s="205">
        <f>SUM('表六 (1)'!B167)</f>
        <v>0</v>
      </c>
      <c r="D166" s="205">
        <f t="shared" si="58"/>
        <v>0</v>
      </c>
      <c r="E166" s="210"/>
      <c r="F166" s="210"/>
      <c r="G166" s="210"/>
      <c r="H166" s="210"/>
      <c r="I166" s="210"/>
      <c r="J166" s="210"/>
      <c r="K166" s="205">
        <f t="shared" si="45"/>
        <v>0</v>
      </c>
      <c r="L166" s="210"/>
      <c r="M166" s="210"/>
      <c r="N166" s="210"/>
      <c r="O166" s="210"/>
      <c r="P166" s="210"/>
      <c r="Q166" s="210"/>
      <c r="R166" s="210"/>
      <c r="S166" s="210"/>
      <c r="T166" s="210"/>
      <c r="U166" s="210"/>
      <c r="V166" s="210"/>
      <c r="W166" s="210"/>
      <c r="X166" s="210"/>
      <c r="Y166" s="210"/>
      <c r="Z166" s="210"/>
      <c r="AA166" s="210"/>
      <c r="AB166" s="210"/>
      <c r="AC166" s="210"/>
      <c r="AD166" s="210"/>
      <c r="AE166" s="210"/>
      <c r="AF166" s="210"/>
      <c r="AG166" s="205">
        <f t="shared" si="46"/>
        <v>0</v>
      </c>
      <c r="AH166" s="210"/>
      <c r="AI166" s="210"/>
      <c r="AJ166" s="210"/>
    </row>
    <row r="167" spans="1:36" s="72" customFormat="1" ht="15.75" customHeight="1">
      <c r="A167" s="98" t="s">
        <v>1683</v>
      </c>
      <c r="B167" s="205">
        <f t="shared" si="57"/>
        <v>0</v>
      </c>
      <c r="C167" s="205">
        <f>SUM('表六 (1)'!B168)</f>
        <v>0</v>
      </c>
      <c r="D167" s="205">
        <f t="shared" si="58"/>
        <v>0</v>
      </c>
      <c r="E167" s="210"/>
      <c r="F167" s="210"/>
      <c r="G167" s="210"/>
      <c r="H167" s="210"/>
      <c r="I167" s="210"/>
      <c r="J167" s="210"/>
      <c r="K167" s="205">
        <f t="shared" si="45"/>
        <v>0</v>
      </c>
      <c r="L167" s="210"/>
      <c r="M167" s="210"/>
      <c r="N167" s="210"/>
      <c r="O167" s="210"/>
      <c r="P167" s="210"/>
      <c r="Q167" s="210"/>
      <c r="R167" s="210"/>
      <c r="S167" s="210"/>
      <c r="T167" s="210"/>
      <c r="U167" s="210"/>
      <c r="V167" s="210"/>
      <c r="W167" s="210"/>
      <c r="X167" s="210"/>
      <c r="Y167" s="210"/>
      <c r="Z167" s="210"/>
      <c r="AA167" s="210"/>
      <c r="AB167" s="210"/>
      <c r="AC167" s="210"/>
      <c r="AD167" s="210"/>
      <c r="AE167" s="210"/>
      <c r="AF167" s="210"/>
      <c r="AG167" s="205">
        <f t="shared" si="46"/>
        <v>0</v>
      </c>
      <c r="AH167" s="210"/>
      <c r="AI167" s="210"/>
      <c r="AJ167" s="210"/>
    </row>
    <row r="168" spans="1:36" s="72" customFormat="1" ht="15.75" customHeight="1">
      <c r="A168" s="98" t="s">
        <v>1684</v>
      </c>
      <c r="B168" s="205">
        <f t="shared" si="57"/>
        <v>0</v>
      </c>
      <c r="C168" s="205">
        <f>SUM('表六 (1)'!B169)</f>
        <v>0</v>
      </c>
      <c r="D168" s="205">
        <f t="shared" si="58"/>
        <v>0</v>
      </c>
      <c r="E168" s="210"/>
      <c r="F168" s="210"/>
      <c r="G168" s="210"/>
      <c r="H168" s="210"/>
      <c r="I168" s="210"/>
      <c r="J168" s="210"/>
      <c r="K168" s="205">
        <f t="shared" si="45"/>
        <v>0</v>
      </c>
      <c r="L168" s="210"/>
      <c r="M168" s="210"/>
      <c r="N168" s="210"/>
      <c r="O168" s="210"/>
      <c r="P168" s="210"/>
      <c r="Q168" s="210"/>
      <c r="R168" s="210"/>
      <c r="S168" s="210"/>
      <c r="T168" s="210"/>
      <c r="U168" s="210"/>
      <c r="V168" s="210"/>
      <c r="W168" s="210"/>
      <c r="X168" s="210"/>
      <c r="Y168" s="210"/>
      <c r="Z168" s="210"/>
      <c r="AA168" s="210"/>
      <c r="AB168" s="210"/>
      <c r="AC168" s="210"/>
      <c r="AD168" s="210"/>
      <c r="AE168" s="210"/>
      <c r="AF168" s="210"/>
      <c r="AG168" s="205">
        <f t="shared" si="46"/>
        <v>0</v>
      </c>
      <c r="AH168" s="210"/>
      <c r="AI168" s="210"/>
      <c r="AJ168" s="210"/>
    </row>
    <row r="169" spans="1:36" s="72" customFormat="1" ht="15.75" customHeight="1">
      <c r="A169" s="98" t="s">
        <v>1685</v>
      </c>
      <c r="B169" s="205">
        <f t="shared" si="57"/>
        <v>283772</v>
      </c>
      <c r="C169" s="205">
        <f>SUM('表六 (1)'!B170)</f>
        <v>97500</v>
      </c>
      <c r="D169" s="205">
        <f t="shared" si="58"/>
        <v>12907</v>
      </c>
      <c r="E169" s="210">
        <v>263</v>
      </c>
      <c r="F169" s="210">
        <v>1593</v>
      </c>
      <c r="G169" s="210">
        <v>3425</v>
      </c>
      <c r="H169" s="210">
        <v>60</v>
      </c>
      <c r="I169" s="210">
        <v>7566</v>
      </c>
      <c r="J169" s="210"/>
      <c r="K169" s="205">
        <f t="shared" si="45"/>
        <v>185209</v>
      </c>
      <c r="L169" s="210"/>
      <c r="M169" s="210">
        <v>109842</v>
      </c>
      <c r="N169" s="210"/>
      <c r="O169" s="210">
        <v>5060</v>
      </c>
      <c r="P169" s="210"/>
      <c r="Q169" s="210"/>
      <c r="R169" s="210"/>
      <c r="S169" s="210">
        <v>2268</v>
      </c>
      <c r="T169" s="210">
        <v>13557</v>
      </c>
      <c r="U169" s="210">
        <v>13709</v>
      </c>
      <c r="V169" s="210">
        <v>27345</v>
      </c>
      <c r="W169" s="210">
        <v>2722</v>
      </c>
      <c r="X169" s="210">
        <v>3793</v>
      </c>
      <c r="Y169" s="210"/>
      <c r="Z169" s="210">
        <v>341</v>
      </c>
      <c r="AA169" s="210"/>
      <c r="AB169" s="210">
        <v>400</v>
      </c>
      <c r="AC169" s="210"/>
      <c r="AD169" s="210">
        <v>6172</v>
      </c>
      <c r="AE169" s="210"/>
      <c r="AF169" s="210">
        <v>1156</v>
      </c>
      <c r="AG169" s="205">
        <f t="shared" si="46"/>
        <v>13000</v>
      </c>
      <c r="AH169" s="210">
        <v>428</v>
      </c>
      <c r="AI169" s="210">
        <v>12572</v>
      </c>
      <c r="AJ169" s="210"/>
    </row>
    <row r="170" spans="1:36" s="72" customFormat="1" ht="15.75" customHeight="1">
      <c r="A170" s="98" t="s">
        <v>1686</v>
      </c>
      <c r="B170" s="205">
        <f t="shared" si="57"/>
        <v>0</v>
      </c>
      <c r="C170" s="205">
        <f>SUM('表六 (1)'!B171)</f>
        <v>0</v>
      </c>
      <c r="D170" s="205">
        <f t="shared" si="58"/>
        <v>0</v>
      </c>
      <c r="E170" s="210"/>
      <c r="F170" s="210"/>
      <c r="G170" s="210"/>
      <c r="H170" s="210"/>
      <c r="I170" s="210"/>
      <c r="J170" s="210"/>
      <c r="K170" s="205">
        <f t="shared" si="45"/>
        <v>0</v>
      </c>
      <c r="L170" s="210"/>
      <c r="M170" s="210"/>
      <c r="N170" s="210"/>
      <c r="O170" s="210"/>
      <c r="P170" s="210"/>
      <c r="Q170" s="210"/>
      <c r="R170" s="210"/>
      <c r="S170" s="210"/>
      <c r="T170" s="210"/>
      <c r="U170" s="210"/>
      <c r="V170" s="210"/>
      <c r="W170" s="210"/>
      <c r="X170" s="210"/>
      <c r="Y170" s="210"/>
      <c r="Z170" s="210"/>
      <c r="AA170" s="210"/>
      <c r="AB170" s="210"/>
      <c r="AC170" s="210"/>
      <c r="AD170" s="210"/>
      <c r="AE170" s="210"/>
      <c r="AF170" s="210"/>
      <c r="AG170" s="205">
        <f t="shared" si="46"/>
        <v>0</v>
      </c>
      <c r="AH170" s="210"/>
      <c r="AI170" s="210"/>
      <c r="AJ170" s="210"/>
    </row>
    <row r="171" spans="1:36" s="72" customFormat="1" ht="15.75" customHeight="1">
      <c r="A171" s="98" t="s">
        <v>1687</v>
      </c>
      <c r="B171" s="205">
        <f t="shared" si="57"/>
        <v>0</v>
      </c>
      <c r="C171" s="205">
        <f>SUM('表六 (1)'!B172)</f>
        <v>0</v>
      </c>
      <c r="D171" s="205">
        <f t="shared" si="58"/>
        <v>0</v>
      </c>
      <c r="E171" s="208">
        <f aca="true" t="shared" si="69" ref="E171:AC171">SUM(E172:E173)</f>
        <v>0</v>
      </c>
      <c r="F171" s="208">
        <f t="shared" si="69"/>
        <v>0</v>
      </c>
      <c r="G171" s="208">
        <f t="shared" si="69"/>
        <v>0</v>
      </c>
      <c r="H171" s="208">
        <f t="shared" si="69"/>
        <v>0</v>
      </c>
      <c r="I171" s="208">
        <f t="shared" si="69"/>
        <v>0</v>
      </c>
      <c r="J171" s="208">
        <f t="shared" si="69"/>
        <v>0</v>
      </c>
      <c r="K171" s="205">
        <f t="shared" si="45"/>
        <v>0</v>
      </c>
      <c r="L171" s="208">
        <f t="shared" si="69"/>
        <v>0</v>
      </c>
      <c r="M171" s="208">
        <f t="shared" si="69"/>
        <v>0</v>
      </c>
      <c r="N171" s="208">
        <f t="shared" si="69"/>
        <v>0</v>
      </c>
      <c r="O171" s="208">
        <f t="shared" si="69"/>
        <v>0</v>
      </c>
      <c r="P171" s="208">
        <f t="shared" si="69"/>
        <v>0</v>
      </c>
      <c r="Q171" s="208">
        <f t="shared" si="69"/>
        <v>0</v>
      </c>
      <c r="R171" s="208">
        <f t="shared" si="69"/>
        <v>0</v>
      </c>
      <c r="S171" s="208">
        <f t="shared" si="69"/>
        <v>0</v>
      </c>
      <c r="T171" s="208">
        <f t="shared" si="69"/>
        <v>0</v>
      </c>
      <c r="U171" s="208">
        <f t="shared" si="69"/>
        <v>0</v>
      </c>
      <c r="V171" s="208">
        <f t="shared" si="69"/>
        <v>0</v>
      </c>
      <c r="W171" s="208">
        <f t="shared" si="69"/>
        <v>0</v>
      </c>
      <c r="X171" s="208">
        <f t="shared" si="69"/>
        <v>0</v>
      </c>
      <c r="Y171" s="208">
        <f t="shared" si="69"/>
        <v>0</v>
      </c>
      <c r="Z171" s="208">
        <f t="shared" si="69"/>
        <v>0</v>
      </c>
      <c r="AA171" s="208">
        <f t="shared" si="69"/>
        <v>0</v>
      </c>
      <c r="AB171" s="208">
        <f t="shared" si="69"/>
        <v>0</v>
      </c>
      <c r="AC171" s="208">
        <f t="shared" si="69"/>
        <v>0</v>
      </c>
      <c r="AD171" s="208">
        <f aca="true" t="shared" si="70" ref="AD171:AJ171">SUM(AD172:AD173)</f>
        <v>0</v>
      </c>
      <c r="AE171" s="208">
        <f t="shared" si="70"/>
        <v>0</v>
      </c>
      <c r="AF171" s="208">
        <f t="shared" si="70"/>
        <v>0</v>
      </c>
      <c r="AG171" s="205">
        <f t="shared" si="46"/>
        <v>0</v>
      </c>
      <c r="AH171" s="208">
        <f t="shared" si="70"/>
        <v>0</v>
      </c>
      <c r="AI171" s="208">
        <f t="shared" si="70"/>
        <v>0</v>
      </c>
      <c r="AJ171" s="208">
        <f t="shared" si="70"/>
        <v>0</v>
      </c>
    </row>
    <row r="172" spans="1:36" s="72" customFormat="1" ht="15.75" customHeight="1">
      <c r="A172" s="98" t="s">
        <v>1688</v>
      </c>
      <c r="B172" s="205">
        <f t="shared" si="57"/>
        <v>0</v>
      </c>
      <c r="C172" s="205">
        <f>SUM('表六 (1)'!B173)</f>
        <v>0</v>
      </c>
      <c r="D172" s="205">
        <f t="shared" si="58"/>
        <v>0</v>
      </c>
      <c r="E172" s="210"/>
      <c r="F172" s="210"/>
      <c r="G172" s="210"/>
      <c r="H172" s="210"/>
      <c r="I172" s="210"/>
      <c r="J172" s="210"/>
      <c r="K172" s="205">
        <f t="shared" si="45"/>
        <v>0</v>
      </c>
      <c r="L172" s="210"/>
      <c r="M172" s="210"/>
      <c r="N172" s="210"/>
      <c r="O172" s="210"/>
      <c r="P172" s="210"/>
      <c r="Q172" s="210"/>
      <c r="R172" s="210"/>
      <c r="S172" s="210"/>
      <c r="T172" s="210"/>
      <c r="U172" s="210"/>
      <c r="V172" s="210"/>
      <c r="W172" s="210"/>
      <c r="X172" s="210"/>
      <c r="Y172" s="210"/>
      <c r="Z172" s="210"/>
      <c r="AA172" s="210"/>
      <c r="AB172" s="210"/>
      <c r="AC172" s="210"/>
      <c r="AD172" s="210"/>
      <c r="AE172" s="210"/>
      <c r="AF172" s="210"/>
      <c r="AG172" s="205">
        <f t="shared" si="46"/>
        <v>0</v>
      </c>
      <c r="AH172" s="210"/>
      <c r="AI172" s="210"/>
      <c r="AJ172" s="210"/>
    </row>
    <row r="173" spans="1:36" s="72" customFormat="1" ht="15.75" customHeight="1">
      <c r="A173" s="98" t="s">
        <v>1689</v>
      </c>
      <c r="B173" s="205">
        <f t="shared" si="57"/>
        <v>0</v>
      </c>
      <c r="C173" s="205">
        <f>SUM('表六 (1)'!B174)</f>
        <v>0</v>
      </c>
      <c r="D173" s="205">
        <f t="shared" si="58"/>
        <v>0</v>
      </c>
      <c r="E173" s="208">
        <f aca="true" t="shared" si="71" ref="E173:AC173">SUM(E174:E182)</f>
        <v>0</v>
      </c>
      <c r="F173" s="208">
        <f t="shared" si="71"/>
        <v>0</v>
      </c>
      <c r="G173" s="208">
        <f t="shared" si="71"/>
        <v>0</v>
      </c>
      <c r="H173" s="208">
        <f t="shared" si="71"/>
        <v>0</v>
      </c>
      <c r="I173" s="208">
        <f t="shared" si="71"/>
        <v>0</v>
      </c>
      <c r="J173" s="208">
        <f t="shared" si="71"/>
        <v>0</v>
      </c>
      <c r="K173" s="205">
        <f t="shared" si="45"/>
        <v>0</v>
      </c>
      <c r="L173" s="208">
        <f t="shared" si="71"/>
        <v>0</v>
      </c>
      <c r="M173" s="208">
        <f t="shared" si="71"/>
        <v>0</v>
      </c>
      <c r="N173" s="208">
        <f t="shared" si="71"/>
        <v>0</v>
      </c>
      <c r="O173" s="208">
        <f t="shared" si="71"/>
        <v>0</v>
      </c>
      <c r="P173" s="208">
        <f t="shared" si="71"/>
        <v>0</v>
      </c>
      <c r="Q173" s="208">
        <f t="shared" si="71"/>
        <v>0</v>
      </c>
      <c r="R173" s="208">
        <f t="shared" si="71"/>
        <v>0</v>
      </c>
      <c r="S173" s="208">
        <f t="shared" si="71"/>
        <v>0</v>
      </c>
      <c r="T173" s="208">
        <f t="shared" si="71"/>
        <v>0</v>
      </c>
      <c r="U173" s="208">
        <f t="shared" si="71"/>
        <v>0</v>
      </c>
      <c r="V173" s="208">
        <f t="shared" si="71"/>
        <v>0</v>
      </c>
      <c r="W173" s="208">
        <f t="shared" si="71"/>
        <v>0</v>
      </c>
      <c r="X173" s="208">
        <f t="shared" si="71"/>
        <v>0</v>
      </c>
      <c r="Y173" s="208">
        <f t="shared" si="71"/>
        <v>0</v>
      </c>
      <c r="Z173" s="208">
        <f t="shared" si="71"/>
        <v>0</v>
      </c>
      <c r="AA173" s="208">
        <f t="shared" si="71"/>
        <v>0</v>
      </c>
      <c r="AB173" s="208">
        <f t="shared" si="71"/>
        <v>0</v>
      </c>
      <c r="AC173" s="208">
        <f t="shared" si="71"/>
        <v>0</v>
      </c>
      <c r="AD173" s="208">
        <f aca="true" t="shared" si="72" ref="AD173:AJ173">SUM(AD174:AD182)</f>
        <v>0</v>
      </c>
      <c r="AE173" s="208">
        <f t="shared" si="72"/>
        <v>0</v>
      </c>
      <c r="AF173" s="208">
        <f t="shared" si="72"/>
        <v>0</v>
      </c>
      <c r="AG173" s="205">
        <f t="shared" si="46"/>
        <v>0</v>
      </c>
      <c r="AH173" s="208">
        <f t="shared" si="72"/>
        <v>0</v>
      </c>
      <c r="AI173" s="208">
        <f t="shared" si="72"/>
        <v>0</v>
      </c>
      <c r="AJ173" s="208">
        <f t="shared" si="72"/>
        <v>0</v>
      </c>
    </row>
    <row r="174" spans="1:36" s="72" customFormat="1" ht="15.75" customHeight="1">
      <c r="A174" s="103" t="s">
        <v>1690</v>
      </c>
      <c r="B174" s="205">
        <f t="shared" si="57"/>
        <v>0</v>
      </c>
      <c r="C174" s="205">
        <f>SUM('表六 (1)'!B175)</f>
        <v>0</v>
      </c>
      <c r="D174" s="205">
        <f t="shared" si="58"/>
        <v>0</v>
      </c>
      <c r="E174" s="210"/>
      <c r="F174" s="210"/>
      <c r="G174" s="210"/>
      <c r="H174" s="210"/>
      <c r="I174" s="210"/>
      <c r="J174" s="210"/>
      <c r="K174" s="205">
        <f t="shared" si="45"/>
        <v>0</v>
      </c>
      <c r="L174" s="210"/>
      <c r="M174" s="210"/>
      <c r="N174" s="210"/>
      <c r="O174" s="210"/>
      <c r="P174" s="210"/>
      <c r="Q174" s="210"/>
      <c r="R174" s="210"/>
      <c r="S174" s="210"/>
      <c r="T174" s="210"/>
      <c r="U174" s="210"/>
      <c r="V174" s="210"/>
      <c r="W174" s="210"/>
      <c r="X174" s="210"/>
      <c r="Y174" s="210"/>
      <c r="Z174" s="210"/>
      <c r="AA174" s="210"/>
      <c r="AB174" s="210"/>
      <c r="AC174" s="210"/>
      <c r="AD174" s="210"/>
      <c r="AE174" s="210"/>
      <c r="AF174" s="210"/>
      <c r="AG174" s="205">
        <f t="shared" si="46"/>
        <v>0</v>
      </c>
      <c r="AH174" s="210"/>
      <c r="AI174" s="210"/>
      <c r="AJ174" s="210"/>
    </row>
    <row r="175" spans="1:36" s="72" customFormat="1" ht="15.75" customHeight="1">
      <c r="A175" s="103" t="s">
        <v>1691</v>
      </c>
      <c r="B175" s="205">
        <f t="shared" si="57"/>
        <v>0</v>
      </c>
      <c r="C175" s="205">
        <f>SUM('表六 (1)'!B176)</f>
        <v>0</v>
      </c>
      <c r="D175" s="205">
        <f t="shared" si="58"/>
        <v>0</v>
      </c>
      <c r="E175" s="210"/>
      <c r="F175" s="210"/>
      <c r="G175" s="210"/>
      <c r="H175" s="210"/>
      <c r="I175" s="210"/>
      <c r="J175" s="210"/>
      <c r="K175" s="205">
        <f t="shared" si="45"/>
        <v>0</v>
      </c>
      <c r="L175" s="210"/>
      <c r="M175" s="210"/>
      <c r="N175" s="210"/>
      <c r="O175" s="210"/>
      <c r="P175" s="210"/>
      <c r="Q175" s="210"/>
      <c r="R175" s="210"/>
      <c r="S175" s="210"/>
      <c r="T175" s="210"/>
      <c r="U175" s="210"/>
      <c r="V175" s="210"/>
      <c r="W175" s="210"/>
      <c r="X175" s="210"/>
      <c r="Y175" s="210"/>
      <c r="Z175" s="210"/>
      <c r="AA175" s="210"/>
      <c r="AB175" s="210"/>
      <c r="AC175" s="210"/>
      <c r="AD175" s="210"/>
      <c r="AE175" s="210"/>
      <c r="AF175" s="210"/>
      <c r="AG175" s="205">
        <f t="shared" si="46"/>
        <v>0</v>
      </c>
      <c r="AH175" s="210"/>
      <c r="AI175" s="210"/>
      <c r="AJ175" s="210"/>
    </row>
    <row r="176" spans="1:36" s="72" customFormat="1" ht="15.75" customHeight="1">
      <c r="A176" s="103" t="s">
        <v>1692</v>
      </c>
      <c r="B176" s="205">
        <f t="shared" si="57"/>
        <v>0</v>
      </c>
      <c r="C176" s="205">
        <f>SUM('表六 (1)'!B177)</f>
        <v>0</v>
      </c>
      <c r="D176" s="205">
        <f t="shared" si="58"/>
        <v>0</v>
      </c>
      <c r="E176" s="210"/>
      <c r="F176" s="210"/>
      <c r="G176" s="210"/>
      <c r="H176" s="210"/>
      <c r="I176" s="210"/>
      <c r="J176" s="210"/>
      <c r="K176" s="205">
        <f t="shared" si="45"/>
        <v>0</v>
      </c>
      <c r="L176" s="210"/>
      <c r="M176" s="210"/>
      <c r="N176" s="210"/>
      <c r="O176" s="210"/>
      <c r="P176" s="210"/>
      <c r="Q176" s="210"/>
      <c r="R176" s="210"/>
      <c r="S176" s="210"/>
      <c r="T176" s="210"/>
      <c r="U176" s="210"/>
      <c r="V176" s="210"/>
      <c r="W176" s="210"/>
      <c r="X176" s="210"/>
      <c r="Y176" s="210"/>
      <c r="Z176" s="210"/>
      <c r="AA176" s="210"/>
      <c r="AB176" s="210"/>
      <c r="AC176" s="210"/>
      <c r="AD176" s="210"/>
      <c r="AE176" s="210"/>
      <c r="AF176" s="210"/>
      <c r="AG176" s="205">
        <f t="shared" si="46"/>
        <v>0</v>
      </c>
      <c r="AH176" s="210"/>
      <c r="AI176" s="210"/>
      <c r="AJ176" s="210"/>
    </row>
    <row r="177" spans="1:36" s="72" customFormat="1" ht="15.75" customHeight="1">
      <c r="A177" s="103" t="s">
        <v>1693</v>
      </c>
      <c r="B177" s="205">
        <f t="shared" si="57"/>
        <v>0</v>
      </c>
      <c r="C177" s="205">
        <f>SUM('表六 (1)'!B178)</f>
        <v>0</v>
      </c>
      <c r="D177" s="205">
        <f t="shared" si="58"/>
        <v>0</v>
      </c>
      <c r="E177" s="210"/>
      <c r="F177" s="210"/>
      <c r="G177" s="210"/>
      <c r="H177" s="210"/>
      <c r="I177" s="210"/>
      <c r="J177" s="210"/>
      <c r="K177" s="205">
        <f t="shared" si="45"/>
        <v>0</v>
      </c>
      <c r="L177" s="210"/>
      <c r="M177" s="210"/>
      <c r="N177" s="210"/>
      <c r="O177" s="210"/>
      <c r="P177" s="210"/>
      <c r="Q177" s="210"/>
      <c r="R177" s="210"/>
      <c r="S177" s="210"/>
      <c r="T177" s="210"/>
      <c r="U177" s="210"/>
      <c r="V177" s="210"/>
      <c r="W177" s="210"/>
      <c r="X177" s="210"/>
      <c r="Y177" s="210"/>
      <c r="Z177" s="210"/>
      <c r="AA177" s="210"/>
      <c r="AB177" s="210"/>
      <c r="AC177" s="210"/>
      <c r="AD177" s="210"/>
      <c r="AE177" s="210"/>
      <c r="AF177" s="210"/>
      <c r="AG177" s="205">
        <f t="shared" si="46"/>
        <v>0</v>
      </c>
      <c r="AH177" s="210"/>
      <c r="AI177" s="210"/>
      <c r="AJ177" s="210"/>
    </row>
    <row r="178" spans="1:36" s="72" customFormat="1" ht="15.75" customHeight="1">
      <c r="A178" s="103" t="s">
        <v>1694</v>
      </c>
      <c r="B178" s="205">
        <f t="shared" si="57"/>
        <v>0</v>
      </c>
      <c r="C178" s="205">
        <f>SUM('表六 (1)'!B179)</f>
        <v>0</v>
      </c>
      <c r="D178" s="205">
        <f t="shared" si="58"/>
        <v>0</v>
      </c>
      <c r="E178" s="210"/>
      <c r="F178" s="210"/>
      <c r="G178" s="210"/>
      <c r="H178" s="210"/>
      <c r="I178" s="210"/>
      <c r="J178" s="210"/>
      <c r="K178" s="205">
        <f t="shared" si="45"/>
        <v>0</v>
      </c>
      <c r="L178" s="210"/>
      <c r="M178" s="210"/>
      <c r="N178" s="210"/>
      <c r="O178" s="210"/>
      <c r="P178" s="210"/>
      <c r="Q178" s="210"/>
      <c r="R178" s="210"/>
      <c r="S178" s="210"/>
      <c r="T178" s="210"/>
      <c r="U178" s="210"/>
      <c r="V178" s="210"/>
      <c r="W178" s="210"/>
      <c r="X178" s="210"/>
      <c r="Y178" s="210"/>
      <c r="Z178" s="210"/>
      <c r="AA178" s="210"/>
      <c r="AB178" s="210"/>
      <c r="AC178" s="210"/>
      <c r="AD178" s="210"/>
      <c r="AE178" s="210"/>
      <c r="AF178" s="210"/>
      <c r="AG178" s="205">
        <f t="shared" si="46"/>
        <v>0</v>
      </c>
      <c r="AH178" s="210"/>
      <c r="AI178" s="210"/>
      <c r="AJ178" s="210"/>
    </row>
    <row r="179" spans="1:36" s="72" customFormat="1" ht="15.75" customHeight="1">
      <c r="A179" s="103" t="s">
        <v>1695</v>
      </c>
      <c r="B179" s="205">
        <f t="shared" si="57"/>
        <v>0</v>
      </c>
      <c r="C179" s="205">
        <f>SUM('表六 (1)'!B180)</f>
        <v>0</v>
      </c>
      <c r="D179" s="205">
        <f t="shared" si="58"/>
        <v>0</v>
      </c>
      <c r="E179" s="210"/>
      <c r="F179" s="210"/>
      <c r="G179" s="210"/>
      <c r="H179" s="210"/>
      <c r="I179" s="210"/>
      <c r="J179" s="210"/>
      <c r="K179" s="205">
        <f t="shared" si="45"/>
        <v>0</v>
      </c>
      <c r="L179" s="210"/>
      <c r="M179" s="210"/>
      <c r="N179" s="210"/>
      <c r="O179" s="210"/>
      <c r="P179" s="210"/>
      <c r="Q179" s="210"/>
      <c r="R179" s="210"/>
      <c r="S179" s="210"/>
      <c r="T179" s="210"/>
      <c r="U179" s="210"/>
      <c r="V179" s="210"/>
      <c r="W179" s="210"/>
      <c r="X179" s="210"/>
      <c r="Y179" s="210"/>
      <c r="Z179" s="210"/>
      <c r="AA179" s="210"/>
      <c r="AB179" s="210"/>
      <c r="AC179" s="210"/>
      <c r="AD179" s="210"/>
      <c r="AE179" s="210"/>
      <c r="AF179" s="210"/>
      <c r="AG179" s="205">
        <f t="shared" si="46"/>
        <v>0</v>
      </c>
      <c r="AH179" s="210"/>
      <c r="AI179" s="210"/>
      <c r="AJ179" s="210"/>
    </row>
    <row r="180" spans="1:36" s="72" customFormat="1" ht="15.75" customHeight="1">
      <c r="A180" s="103" t="s">
        <v>1696</v>
      </c>
      <c r="B180" s="205">
        <f t="shared" si="57"/>
        <v>0</v>
      </c>
      <c r="C180" s="205">
        <f>SUM('表六 (1)'!B181)</f>
        <v>0</v>
      </c>
      <c r="D180" s="205">
        <f t="shared" si="58"/>
        <v>0</v>
      </c>
      <c r="E180" s="210"/>
      <c r="F180" s="210"/>
      <c r="G180" s="210"/>
      <c r="H180" s="210"/>
      <c r="I180" s="210"/>
      <c r="J180" s="210"/>
      <c r="K180" s="205">
        <f t="shared" si="45"/>
        <v>0</v>
      </c>
      <c r="L180" s="210"/>
      <c r="M180" s="210"/>
      <c r="N180" s="210"/>
      <c r="O180" s="210"/>
      <c r="P180" s="210"/>
      <c r="Q180" s="210"/>
      <c r="R180" s="210"/>
      <c r="S180" s="210"/>
      <c r="T180" s="210"/>
      <c r="U180" s="210"/>
      <c r="V180" s="210"/>
      <c r="W180" s="210"/>
      <c r="X180" s="210"/>
      <c r="Y180" s="210"/>
      <c r="Z180" s="210"/>
      <c r="AA180" s="210"/>
      <c r="AB180" s="210"/>
      <c r="AC180" s="210"/>
      <c r="AD180" s="210"/>
      <c r="AE180" s="210"/>
      <c r="AF180" s="210"/>
      <c r="AG180" s="205">
        <f t="shared" si="46"/>
        <v>0</v>
      </c>
      <c r="AH180" s="210"/>
      <c r="AI180" s="210"/>
      <c r="AJ180" s="210"/>
    </row>
    <row r="181" spans="1:36" s="72" customFormat="1" ht="15.75" customHeight="1">
      <c r="A181" s="103" t="s">
        <v>1697</v>
      </c>
      <c r="B181" s="205">
        <f t="shared" si="57"/>
        <v>0</v>
      </c>
      <c r="C181" s="205">
        <f>SUM('表六 (1)'!B182)</f>
        <v>0</v>
      </c>
      <c r="D181" s="205">
        <f t="shared" si="58"/>
        <v>0</v>
      </c>
      <c r="E181" s="210"/>
      <c r="F181" s="210"/>
      <c r="G181" s="210"/>
      <c r="H181" s="210"/>
      <c r="I181" s="210"/>
      <c r="J181" s="210"/>
      <c r="K181" s="205">
        <f t="shared" si="45"/>
        <v>0</v>
      </c>
      <c r="L181" s="210"/>
      <c r="M181" s="210"/>
      <c r="N181" s="210"/>
      <c r="O181" s="210"/>
      <c r="P181" s="210"/>
      <c r="Q181" s="210"/>
      <c r="R181" s="210"/>
      <c r="S181" s="210"/>
      <c r="T181" s="210"/>
      <c r="U181" s="210"/>
      <c r="V181" s="210"/>
      <c r="W181" s="210"/>
      <c r="X181" s="210"/>
      <c r="Y181" s="210"/>
      <c r="Z181" s="210"/>
      <c r="AA181" s="210"/>
      <c r="AB181" s="210"/>
      <c r="AC181" s="210"/>
      <c r="AD181" s="210"/>
      <c r="AE181" s="210"/>
      <c r="AF181" s="210"/>
      <c r="AG181" s="205">
        <f t="shared" si="46"/>
        <v>0</v>
      </c>
      <c r="AH181" s="210"/>
      <c r="AI181" s="210"/>
      <c r="AJ181" s="210"/>
    </row>
    <row r="182" spans="1:36" s="72" customFormat="1" ht="15.75" customHeight="1">
      <c r="A182" s="103" t="s">
        <v>1698</v>
      </c>
      <c r="B182" s="205">
        <f t="shared" si="57"/>
        <v>0</v>
      </c>
      <c r="C182" s="205">
        <f>SUM('表六 (1)'!B183)</f>
        <v>0</v>
      </c>
      <c r="D182" s="205">
        <f t="shared" si="58"/>
        <v>0</v>
      </c>
      <c r="E182" s="210"/>
      <c r="F182" s="210"/>
      <c r="G182" s="210"/>
      <c r="H182" s="210"/>
      <c r="I182" s="210"/>
      <c r="J182" s="210"/>
      <c r="K182" s="205">
        <f aca="true" t="shared" si="73" ref="K182:K217">SUM(L182:AE182)</f>
        <v>0</v>
      </c>
      <c r="L182" s="210"/>
      <c r="M182" s="210"/>
      <c r="N182" s="210"/>
      <c r="O182" s="210"/>
      <c r="P182" s="210"/>
      <c r="Q182" s="210"/>
      <c r="R182" s="210"/>
      <c r="S182" s="210"/>
      <c r="T182" s="210"/>
      <c r="U182" s="210"/>
      <c r="V182" s="210"/>
      <c r="W182" s="210"/>
      <c r="X182" s="210"/>
      <c r="Y182" s="210"/>
      <c r="Z182" s="210"/>
      <c r="AA182" s="210"/>
      <c r="AB182" s="210"/>
      <c r="AC182" s="210"/>
      <c r="AD182" s="210"/>
      <c r="AE182" s="210"/>
      <c r="AF182" s="210"/>
      <c r="AG182" s="205">
        <f aca="true" t="shared" si="74" ref="AG182:AG217">SUM(AH182:AI182)</f>
        <v>0</v>
      </c>
      <c r="AH182" s="210"/>
      <c r="AI182" s="210"/>
      <c r="AJ182" s="210"/>
    </row>
    <row r="183" spans="1:36" s="72" customFormat="1" ht="15.75" customHeight="1">
      <c r="A183" s="98" t="s">
        <v>1699</v>
      </c>
      <c r="B183" s="205">
        <f t="shared" si="57"/>
        <v>0</v>
      </c>
      <c r="C183" s="205">
        <f>SUM('表六 (1)'!B184)</f>
        <v>0</v>
      </c>
      <c r="D183" s="205">
        <f t="shared" si="58"/>
        <v>0</v>
      </c>
      <c r="E183" s="208">
        <f aca="true" t="shared" si="75" ref="E183:AC183">SUM(E184:E185)</f>
        <v>0</v>
      </c>
      <c r="F183" s="208">
        <f t="shared" si="75"/>
        <v>0</v>
      </c>
      <c r="G183" s="208">
        <f t="shared" si="75"/>
        <v>0</v>
      </c>
      <c r="H183" s="208">
        <f t="shared" si="75"/>
        <v>0</v>
      </c>
      <c r="I183" s="208">
        <f t="shared" si="75"/>
        <v>0</v>
      </c>
      <c r="J183" s="208">
        <f t="shared" si="75"/>
        <v>0</v>
      </c>
      <c r="K183" s="205">
        <f t="shared" si="73"/>
        <v>0</v>
      </c>
      <c r="L183" s="208">
        <f t="shared" si="75"/>
        <v>0</v>
      </c>
      <c r="M183" s="208">
        <f t="shared" si="75"/>
        <v>0</v>
      </c>
      <c r="N183" s="208">
        <f t="shared" si="75"/>
        <v>0</v>
      </c>
      <c r="O183" s="208">
        <f t="shared" si="75"/>
        <v>0</v>
      </c>
      <c r="P183" s="208">
        <f t="shared" si="75"/>
        <v>0</v>
      </c>
      <c r="Q183" s="208">
        <f t="shared" si="75"/>
        <v>0</v>
      </c>
      <c r="R183" s="208">
        <f t="shared" si="75"/>
        <v>0</v>
      </c>
      <c r="S183" s="208">
        <f t="shared" si="75"/>
        <v>0</v>
      </c>
      <c r="T183" s="208">
        <f t="shared" si="75"/>
        <v>0</v>
      </c>
      <c r="U183" s="208">
        <f t="shared" si="75"/>
        <v>0</v>
      </c>
      <c r="V183" s="208">
        <f t="shared" si="75"/>
        <v>0</v>
      </c>
      <c r="W183" s="208">
        <f t="shared" si="75"/>
        <v>0</v>
      </c>
      <c r="X183" s="208">
        <f t="shared" si="75"/>
        <v>0</v>
      </c>
      <c r="Y183" s="208">
        <f t="shared" si="75"/>
        <v>0</v>
      </c>
      <c r="Z183" s="208">
        <f t="shared" si="75"/>
        <v>0</v>
      </c>
      <c r="AA183" s="208">
        <f t="shared" si="75"/>
        <v>0</v>
      </c>
      <c r="AB183" s="208">
        <f t="shared" si="75"/>
        <v>0</v>
      </c>
      <c r="AC183" s="208">
        <f t="shared" si="75"/>
        <v>0</v>
      </c>
      <c r="AD183" s="208">
        <f aca="true" t="shared" si="76" ref="AD183:AJ183">SUM(AD184:AD185)</f>
        <v>0</v>
      </c>
      <c r="AE183" s="208">
        <f t="shared" si="76"/>
        <v>0</v>
      </c>
      <c r="AF183" s="208">
        <f t="shared" si="76"/>
        <v>0</v>
      </c>
      <c r="AG183" s="205">
        <f t="shared" si="74"/>
        <v>0</v>
      </c>
      <c r="AH183" s="208">
        <f t="shared" si="76"/>
        <v>0</v>
      </c>
      <c r="AI183" s="208">
        <f t="shared" si="76"/>
        <v>0</v>
      </c>
      <c r="AJ183" s="208">
        <f t="shared" si="76"/>
        <v>0</v>
      </c>
    </row>
    <row r="184" spans="1:36" s="72" customFormat="1" ht="15.75" customHeight="1">
      <c r="A184" s="98" t="s">
        <v>1700</v>
      </c>
      <c r="B184" s="205">
        <f t="shared" si="57"/>
        <v>0</v>
      </c>
      <c r="C184" s="205">
        <f>SUM('表六 (1)'!B185)</f>
        <v>0</v>
      </c>
      <c r="D184" s="205">
        <f t="shared" si="58"/>
        <v>0</v>
      </c>
      <c r="E184" s="210"/>
      <c r="F184" s="210"/>
      <c r="G184" s="210"/>
      <c r="H184" s="210"/>
      <c r="I184" s="210"/>
      <c r="J184" s="210"/>
      <c r="K184" s="205">
        <f t="shared" si="73"/>
        <v>0</v>
      </c>
      <c r="L184" s="210"/>
      <c r="M184" s="210"/>
      <c r="N184" s="210"/>
      <c r="O184" s="210"/>
      <c r="P184" s="210"/>
      <c r="Q184" s="210"/>
      <c r="R184" s="210"/>
      <c r="S184" s="210"/>
      <c r="T184" s="210"/>
      <c r="U184" s="210"/>
      <c r="V184" s="210"/>
      <c r="W184" s="210"/>
      <c r="X184" s="210"/>
      <c r="Y184" s="210"/>
      <c r="Z184" s="210"/>
      <c r="AA184" s="210"/>
      <c r="AB184" s="210"/>
      <c r="AC184" s="210"/>
      <c r="AD184" s="210"/>
      <c r="AE184" s="210"/>
      <c r="AF184" s="210"/>
      <c r="AG184" s="205">
        <f t="shared" si="74"/>
        <v>0</v>
      </c>
      <c r="AH184" s="210"/>
      <c r="AI184" s="210"/>
      <c r="AJ184" s="210"/>
    </row>
    <row r="185" spans="1:36" s="72" customFormat="1" ht="15.75" customHeight="1">
      <c r="A185" s="98" t="s">
        <v>1701</v>
      </c>
      <c r="B185" s="205">
        <f t="shared" si="57"/>
        <v>0</v>
      </c>
      <c r="C185" s="205">
        <f>SUM('表六 (1)'!B186)</f>
        <v>0</v>
      </c>
      <c r="D185" s="205">
        <f t="shared" si="58"/>
        <v>0</v>
      </c>
      <c r="E185" s="208">
        <f aca="true" t="shared" si="77" ref="E185:AC185">SUM(E186:E194)</f>
        <v>0</v>
      </c>
      <c r="F185" s="208">
        <f t="shared" si="77"/>
        <v>0</v>
      </c>
      <c r="G185" s="208">
        <f t="shared" si="77"/>
        <v>0</v>
      </c>
      <c r="H185" s="208">
        <f t="shared" si="77"/>
        <v>0</v>
      </c>
      <c r="I185" s="208">
        <f t="shared" si="77"/>
        <v>0</v>
      </c>
      <c r="J185" s="208">
        <f t="shared" si="77"/>
        <v>0</v>
      </c>
      <c r="K185" s="205">
        <f t="shared" si="73"/>
        <v>0</v>
      </c>
      <c r="L185" s="208">
        <f t="shared" si="77"/>
        <v>0</v>
      </c>
      <c r="M185" s="208">
        <f t="shared" si="77"/>
        <v>0</v>
      </c>
      <c r="N185" s="208">
        <f t="shared" si="77"/>
        <v>0</v>
      </c>
      <c r="O185" s="208">
        <f t="shared" si="77"/>
        <v>0</v>
      </c>
      <c r="P185" s="208">
        <f t="shared" si="77"/>
        <v>0</v>
      </c>
      <c r="Q185" s="208">
        <f t="shared" si="77"/>
        <v>0</v>
      </c>
      <c r="R185" s="208">
        <f t="shared" si="77"/>
        <v>0</v>
      </c>
      <c r="S185" s="208">
        <f t="shared" si="77"/>
        <v>0</v>
      </c>
      <c r="T185" s="208">
        <f t="shared" si="77"/>
        <v>0</v>
      </c>
      <c r="U185" s="208">
        <f t="shared" si="77"/>
        <v>0</v>
      </c>
      <c r="V185" s="208">
        <f t="shared" si="77"/>
        <v>0</v>
      </c>
      <c r="W185" s="208">
        <f t="shared" si="77"/>
        <v>0</v>
      </c>
      <c r="X185" s="208">
        <f t="shared" si="77"/>
        <v>0</v>
      </c>
      <c r="Y185" s="208">
        <f t="shared" si="77"/>
        <v>0</v>
      </c>
      <c r="Z185" s="208">
        <f t="shared" si="77"/>
        <v>0</v>
      </c>
      <c r="AA185" s="208">
        <f t="shared" si="77"/>
        <v>0</v>
      </c>
      <c r="AB185" s="208">
        <f t="shared" si="77"/>
        <v>0</v>
      </c>
      <c r="AC185" s="208">
        <f t="shared" si="77"/>
        <v>0</v>
      </c>
      <c r="AD185" s="208">
        <f aca="true" t="shared" si="78" ref="AD185:AJ185">SUM(AD186:AD194)</f>
        <v>0</v>
      </c>
      <c r="AE185" s="208">
        <f t="shared" si="78"/>
        <v>0</v>
      </c>
      <c r="AF185" s="208">
        <f t="shared" si="78"/>
        <v>0</v>
      </c>
      <c r="AG185" s="205">
        <f t="shared" si="74"/>
        <v>0</v>
      </c>
      <c r="AH185" s="208">
        <f t="shared" si="78"/>
        <v>0</v>
      </c>
      <c r="AI185" s="208">
        <f t="shared" si="78"/>
        <v>0</v>
      </c>
      <c r="AJ185" s="208">
        <f t="shared" si="78"/>
        <v>0</v>
      </c>
    </row>
    <row r="186" spans="1:36" s="72" customFormat="1" ht="15.75" customHeight="1">
      <c r="A186" s="98" t="s">
        <v>1702</v>
      </c>
      <c r="B186" s="205">
        <f t="shared" si="57"/>
        <v>0</v>
      </c>
      <c r="C186" s="205">
        <f>SUM('表六 (1)'!B187)</f>
        <v>0</v>
      </c>
      <c r="D186" s="205">
        <f t="shared" si="58"/>
        <v>0</v>
      </c>
      <c r="E186" s="210"/>
      <c r="F186" s="210"/>
      <c r="G186" s="210"/>
      <c r="H186" s="210"/>
      <c r="I186" s="210"/>
      <c r="J186" s="210"/>
      <c r="K186" s="205">
        <f t="shared" si="73"/>
        <v>0</v>
      </c>
      <c r="L186" s="210"/>
      <c r="M186" s="210"/>
      <c r="N186" s="210"/>
      <c r="O186" s="210"/>
      <c r="P186" s="210"/>
      <c r="Q186" s="210"/>
      <c r="R186" s="210"/>
      <c r="S186" s="210"/>
      <c r="T186" s="210"/>
      <c r="U186" s="210"/>
      <c r="V186" s="210"/>
      <c r="W186" s="210"/>
      <c r="X186" s="210"/>
      <c r="Y186" s="210"/>
      <c r="Z186" s="210"/>
      <c r="AA186" s="210"/>
      <c r="AB186" s="210"/>
      <c r="AC186" s="210"/>
      <c r="AD186" s="210"/>
      <c r="AE186" s="210"/>
      <c r="AF186" s="210"/>
      <c r="AG186" s="205">
        <f t="shared" si="74"/>
        <v>0</v>
      </c>
      <c r="AH186" s="210"/>
      <c r="AI186" s="210"/>
      <c r="AJ186" s="210"/>
    </row>
    <row r="187" spans="1:36" s="72" customFormat="1" ht="15.75" customHeight="1">
      <c r="A187" s="98" t="s">
        <v>1703</v>
      </c>
      <c r="B187" s="205">
        <f t="shared" si="57"/>
        <v>0</v>
      </c>
      <c r="C187" s="205">
        <f>SUM('表六 (1)'!B188)</f>
        <v>0</v>
      </c>
      <c r="D187" s="205">
        <f t="shared" si="58"/>
        <v>0</v>
      </c>
      <c r="E187" s="210"/>
      <c r="F187" s="210"/>
      <c r="G187" s="210"/>
      <c r="H187" s="210"/>
      <c r="I187" s="210"/>
      <c r="J187" s="210"/>
      <c r="K187" s="205">
        <f t="shared" si="73"/>
        <v>0</v>
      </c>
      <c r="L187" s="210"/>
      <c r="M187" s="210"/>
      <c r="N187" s="210"/>
      <c r="O187" s="210"/>
      <c r="P187" s="210"/>
      <c r="Q187" s="210"/>
      <c r="R187" s="210"/>
      <c r="S187" s="210"/>
      <c r="T187" s="210"/>
      <c r="U187" s="210"/>
      <c r="V187" s="210"/>
      <c r="W187" s="210"/>
      <c r="X187" s="210"/>
      <c r="Y187" s="210"/>
      <c r="Z187" s="210"/>
      <c r="AA187" s="210"/>
      <c r="AB187" s="210"/>
      <c r="AC187" s="210"/>
      <c r="AD187" s="210"/>
      <c r="AE187" s="210"/>
      <c r="AF187" s="210"/>
      <c r="AG187" s="205">
        <f t="shared" si="74"/>
        <v>0</v>
      </c>
      <c r="AH187" s="210"/>
      <c r="AI187" s="210"/>
      <c r="AJ187" s="210"/>
    </row>
    <row r="188" spans="1:36" s="72" customFormat="1" ht="15.75" customHeight="1">
      <c r="A188" s="98" t="s">
        <v>1704</v>
      </c>
      <c r="B188" s="205">
        <f t="shared" si="57"/>
        <v>0</v>
      </c>
      <c r="C188" s="205">
        <f>SUM('表六 (1)'!B189)</f>
        <v>0</v>
      </c>
      <c r="D188" s="205">
        <f t="shared" si="58"/>
        <v>0</v>
      </c>
      <c r="E188" s="210"/>
      <c r="F188" s="210"/>
      <c r="G188" s="210"/>
      <c r="H188" s="210"/>
      <c r="I188" s="210"/>
      <c r="J188" s="210"/>
      <c r="K188" s="205">
        <f t="shared" si="73"/>
        <v>0</v>
      </c>
      <c r="L188" s="210"/>
      <c r="M188" s="210"/>
      <c r="N188" s="210"/>
      <c r="O188" s="210"/>
      <c r="P188" s="210"/>
      <c r="Q188" s="210"/>
      <c r="R188" s="210"/>
      <c r="S188" s="210"/>
      <c r="T188" s="210"/>
      <c r="U188" s="210"/>
      <c r="V188" s="210"/>
      <c r="W188" s="210"/>
      <c r="X188" s="210"/>
      <c r="Y188" s="210"/>
      <c r="Z188" s="210"/>
      <c r="AA188" s="210"/>
      <c r="AB188" s="210"/>
      <c r="AC188" s="210"/>
      <c r="AD188" s="210"/>
      <c r="AE188" s="210"/>
      <c r="AF188" s="210"/>
      <c r="AG188" s="205">
        <f t="shared" si="74"/>
        <v>0</v>
      </c>
      <c r="AH188" s="210"/>
      <c r="AI188" s="210"/>
      <c r="AJ188" s="210"/>
    </row>
    <row r="189" spans="1:36" s="72" customFormat="1" ht="15.75" customHeight="1">
      <c r="A189" s="98" t="s">
        <v>1705</v>
      </c>
      <c r="B189" s="205">
        <f t="shared" si="57"/>
        <v>0</v>
      </c>
      <c r="C189" s="205">
        <f>SUM('表六 (1)'!B190)</f>
        <v>0</v>
      </c>
      <c r="D189" s="205">
        <f t="shared" si="58"/>
        <v>0</v>
      </c>
      <c r="E189" s="210"/>
      <c r="F189" s="210"/>
      <c r="G189" s="210"/>
      <c r="H189" s="210"/>
      <c r="I189" s="210"/>
      <c r="J189" s="210"/>
      <c r="K189" s="205">
        <f t="shared" si="73"/>
        <v>0</v>
      </c>
      <c r="L189" s="210"/>
      <c r="M189" s="210"/>
      <c r="N189" s="210"/>
      <c r="O189" s="210"/>
      <c r="P189" s="210"/>
      <c r="Q189" s="210"/>
      <c r="R189" s="210"/>
      <c r="S189" s="210"/>
      <c r="T189" s="210"/>
      <c r="U189" s="210"/>
      <c r="V189" s="210"/>
      <c r="W189" s="210"/>
      <c r="X189" s="210"/>
      <c r="Y189" s="210"/>
      <c r="Z189" s="210"/>
      <c r="AA189" s="210"/>
      <c r="AB189" s="210"/>
      <c r="AC189" s="210"/>
      <c r="AD189" s="210"/>
      <c r="AE189" s="210"/>
      <c r="AF189" s="210"/>
      <c r="AG189" s="205">
        <f t="shared" si="74"/>
        <v>0</v>
      </c>
      <c r="AH189" s="210"/>
      <c r="AI189" s="210"/>
      <c r="AJ189" s="210"/>
    </row>
    <row r="190" spans="1:36" s="72" customFormat="1" ht="15.75" customHeight="1">
      <c r="A190" s="98" t="s">
        <v>1706</v>
      </c>
      <c r="B190" s="205">
        <f t="shared" si="57"/>
        <v>0</v>
      </c>
      <c r="C190" s="205">
        <f>SUM('表六 (1)'!B191)</f>
        <v>0</v>
      </c>
      <c r="D190" s="205">
        <f t="shared" si="58"/>
        <v>0</v>
      </c>
      <c r="E190" s="210"/>
      <c r="F190" s="210"/>
      <c r="G190" s="210"/>
      <c r="H190" s="210"/>
      <c r="I190" s="210"/>
      <c r="J190" s="210"/>
      <c r="K190" s="205">
        <f t="shared" si="73"/>
        <v>0</v>
      </c>
      <c r="L190" s="210"/>
      <c r="M190" s="210"/>
      <c r="N190" s="210"/>
      <c r="O190" s="210"/>
      <c r="P190" s="210"/>
      <c r="Q190" s="210"/>
      <c r="R190" s="210"/>
      <c r="S190" s="210"/>
      <c r="T190" s="210"/>
      <c r="U190" s="210"/>
      <c r="V190" s="210"/>
      <c r="W190" s="210"/>
      <c r="X190" s="210"/>
      <c r="Y190" s="210"/>
      <c r="Z190" s="210"/>
      <c r="AA190" s="210"/>
      <c r="AB190" s="210"/>
      <c r="AC190" s="210"/>
      <c r="AD190" s="210"/>
      <c r="AE190" s="210"/>
      <c r="AF190" s="210"/>
      <c r="AG190" s="205">
        <f t="shared" si="74"/>
        <v>0</v>
      </c>
      <c r="AH190" s="210"/>
      <c r="AI190" s="210"/>
      <c r="AJ190" s="210"/>
    </row>
    <row r="191" spans="1:36" s="72" customFormat="1" ht="15.75" customHeight="1">
      <c r="A191" s="98" t="s">
        <v>1707</v>
      </c>
      <c r="B191" s="205">
        <f t="shared" si="57"/>
        <v>0</v>
      </c>
      <c r="C191" s="205">
        <f>SUM('表六 (1)'!B192)</f>
        <v>0</v>
      </c>
      <c r="D191" s="205">
        <f t="shared" si="58"/>
        <v>0</v>
      </c>
      <c r="E191" s="210"/>
      <c r="F191" s="210"/>
      <c r="G191" s="210"/>
      <c r="H191" s="210"/>
      <c r="I191" s="210"/>
      <c r="J191" s="210"/>
      <c r="K191" s="205">
        <f t="shared" si="73"/>
        <v>0</v>
      </c>
      <c r="L191" s="210"/>
      <c r="M191" s="210"/>
      <c r="N191" s="210"/>
      <c r="O191" s="210"/>
      <c r="P191" s="210"/>
      <c r="Q191" s="210"/>
      <c r="R191" s="210"/>
      <c r="S191" s="210"/>
      <c r="T191" s="210"/>
      <c r="U191" s="210"/>
      <c r="V191" s="210"/>
      <c r="W191" s="210"/>
      <c r="X191" s="210"/>
      <c r="Y191" s="210"/>
      <c r="Z191" s="210"/>
      <c r="AA191" s="210"/>
      <c r="AB191" s="210"/>
      <c r="AC191" s="210"/>
      <c r="AD191" s="210"/>
      <c r="AE191" s="210"/>
      <c r="AF191" s="210"/>
      <c r="AG191" s="205">
        <f t="shared" si="74"/>
        <v>0</v>
      </c>
      <c r="AH191" s="210"/>
      <c r="AI191" s="210"/>
      <c r="AJ191" s="210"/>
    </row>
    <row r="192" spans="1:36" s="72" customFormat="1" ht="15.75" customHeight="1">
      <c r="A192" s="98" t="s">
        <v>1708</v>
      </c>
      <c r="B192" s="205">
        <f t="shared" si="57"/>
        <v>0</v>
      </c>
      <c r="C192" s="205">
        <f>SUM('表六 (1)'!B193)</f>
        <v>0</v>
      </c>
      <c r="D192" s="205">
        <f t="shared" si="58"/>
        <v>0</v>
      </c>
      <c r="E192" s="210"/>
      <c r="F192" s="210"/>
      <c r="G192" s="210"/>
      <c r="H192" s="210"/>
      <c r="I192" s="210"/>
      <c r="J192" s="210"/>
      <c r="K192" s="205">
        <f t="shared" si="73"/>
        <v>0</v>
      </c>
      <c r="L192" s="210"/>
      <c r="M192" s="210"/>
      <c r="N192" s="210"/>
      <c r="O192" s="210"/>
      <c r="P192" s="210"/>
      <c r="Q192" s="210"/>
      <c r="R192" s="210"/>
      <c r="S192" s="210"/>
      <c r="T192" s="210"/>
      <c r="U192" s="210"/>
      <c r="V192" s="210"/>
      <c r="W192" s="210"/>
      <c r="X192" s="210"/>
      <c r="Y192" s="210"/>
      <c r="Z192" s="210"/>
      <c r="AA192" s="210"/>
      <c r="AB192" s="210"/>
      <c r="AC192" s="210"/>
      <c r="AD192" s="210"/>
      <c r="AE192" s="210"/>
      <c r="AF192" s="210"/>
      <c r="AG192" s="205">
        <f t="shared" si="74"/>
        <v>0</v>
      </c>
      <c r="AH192" s="210"/>
      <c r="AI192" s="210"/>
      <c r="AJ192" s="210"/>
    </row>
    <row r="193" spans="1:36" s="72" customFormat="1" ht="15.75" customHeight="1">
      <c r="A193" s="98" t="s">
        <v>1709</v>
      </c>
      <c r="B193" s="205">
        <f t="shared" si="57"/>
        <v>0</v>
      </c>
      <c r="C193" s="205">
        <f>SUM('表六 (1)'!B194)</f>
        <v>0</v>
      </c>
      <c r="D193" s="205">
        <f t="shared" si="58"/>
        <v>0</v>
      </c>
      <c r="E193" s="210"/>
      <c r="F193" s="210"/>
      <c r="G193" s="210"/>
      <c r="H193" s="210"/>
      <c r="I193" s="210"/>
      <c r="J193" s="210"/>
      <c r="K193" s="205">
        <f t="shared" si="73"/>
        <v>0</v>
      </c>
      <c r="L193" s="210"/>
      <c r="M193" s="210"/>
      <c r="N193" s="210"/>
      <c r="O193" s="210"/>
      <c r="P193" s="210"/>
      <c r="Q193" s="210"/>
      <c r="R193" s="210"/>
      <c r="S193" s="210"/>
      <c r="T193" s="210"/>
      <c r="U193" s="210"/>
      <c r="V193" s="210"/>
      <c r="W193" s="210"/>
      <c r="X193" s="210"/>
      <c r="Y193" s="210"/>
      <c r="Z193" s="210"/>
      <c r="AA193" s="210"/>
      <c r="AB193" s="210"/>
      <c r="AC193" s="210"/>
      <c r="AD193" s="210"/>
      <c r="AE193" s="210"/>
      <c r="AF193" s="210"/>
      <c r="AG193" s="205">
        <f t="shared" si="74"/>
        <v>0</v>
      </c>
      <c r="AH193" s="210"/>
      <c r="AI193" s="210"/>
      <c r="AJ193" s="210"/>
    </row>
    <row r="194" spans="1:36" s="72" customFormat="1" ht="15.75" customHeight="1">
      <c r="A194" s="98" t="s">
        <v>1710</v>
      </c>
      <c r="B194" s="205">
        <f t="shared" si="57"/>
        <v>0</v>
      </c>
      <c r="C194" s="205">
        <f>SUM('表六 (1)'!B195)</f>
        <v>0</v>
      </c>
      <c r="D194" s="205">
        <f t="shared" si="58"/>
        <v>0</v>
      </c>
      <c r="E194" s="210"/>
      <c r="F194" s="210"/>
      <c r="G194" s="210"/>
      <c r="H194" s="210"/>
      <c r="I194" s="210"/>
      <c r="J194" s="210"/>
      <c r="K194" s="205">
        <f t="shared" si="73"/>
        <v>0</v>
      </c>
      <c r="L194" s="210"/>
      <c r="M194" s="210"/>
      <c r="N194" s="210"/>
      <c r="O194" s="210"/>
      <c r="P194" s="210"/>
      <c r="Q194" s="210"/>
      <c r="R194" s="210"/>
      <c r="S194" s="210"/>
      <c r="T194" s="210"/>
      <c r="U194" s="210"/>
      <c r="V194" s="210"/>
      <c r="W194" s="210"/>
      <c r="X194" s="210"/>
      <c r="Y194" s="210"/>
      <c r="Z194" s="210"/>
      <c r="AA194" s="210"/>
      <c r="AB194" s="210"/>
      <c r="AC194" s="210"/>
      <c r="AD194" s="210"/>
      <c r="AE194" s="210"/>
      <c r="AF194" s="210"/>
      <c r="AG194" s="205">
        <f t="shared" si="74"/>
        <v>0</v>
      </c>
      <c r="AH194" s="210"/>
      <c r="AI194" s="210"/>
      <c r="AJ194" s="210"/>
    </row>
    <row r="195" spans="1:36" s="72" customFormat="1" ht="15.75" customHeight="1">
      <c r="A195" s="101" t="s">
        <v>1711</v>
      </c>
      <c r="B195" s="205">
        <f t="shared" si="57"/>
        <v>0</v>
      </c>
      <c r="C195" s="205">
        <f>SUM('表六 (1)'!B196)</f>
        <v>0</v>
      </c>
      <c r="D195" s="205">
        <f t="shared" si="58"/>
        <v>0</v>
      </c>
      <c r="E195" s="208">
        <f aca="true" t="shared" si="79" ref="E195:AC195">SUM(E196:E197)</f>
        <v>0</v>
      </c>
      <c r="F195" s="208">
        <f t="shared" si="79"/>
        <v>0</v>
      </c>
      <c r="G195" s="208">
        <f t="shared" si="79"/>
        <v>0</v>
      </c>
      <c r="H195" s="208">
        <f t="shared" si="79"/>
        <v>0</v>
      </c>
      <c r="I195" s="208">
        <f t="shared" si="79"/>
        <v>0</v>
      </c>
      <c r="J195" s="208">
        <f t="shared" si="79"/>
        <v>0</v>
      </c>
      <c r="K195" s="205">
        <f t="shared" si="73"/>
        <v>0</v>
      </c>
      <c r="L195" s="208">
        <f t="shared" si="79"/>
        <v>0</v>
      </c>
      <c r="M195" s="208">
        <f t="shared" si="79"/>
        <v>0</v>
      </c>
      <c r="N195" s="208">
        <f t="shared" si="79"/>
        <v>0</v>
      </c>
      <c r="O195" s="208">
        <f t="shared" si="79"/>
        <v>0</v>
      </c>
      <c r="P195" s="208">
        <f t="shared" si="79"/>
        <v>0</v>
      </c>
      <c r="Q195" s="208">
        <f t="shared" si="79"/>
        <v>0</v>
      </c>
      <c r="R195" s="208">
        <f t="shared" si="79"/>
        <v>0</v>
      </c>
      <c r="S195" s="208">
        <f t="shared" si="79"/>
        <v>0</v>
      </c>
      <c r="T195" s="208">
        <f t="shared" si="79"/>
        <v>0</v>
      </c>
      <c r="U195" s="208">
        <f t="shared" si="79"/>
        <v>0</v>
      </c>
      <c r="V195" s="208">
        <f t="shared" si="79"/>
        <v>0</v>
      </c>
      <c r="W195" s="208">
        <f t="shared" si="79"/>
        <v>0</v>
      </c>
      <c r="X195" s="208">
        <f t="shared" si="79"/>
        <v>0</v>
      </c>
      <c r="Y195" s="208">
        <f t="shared" si="79"/>
        <v>0</v>
      </c>
      <c r="Z195" s="208">
        <f t="shared" si="79"/>
        <v>0</v>
      </c>
      <c r="AA195" s="208">
        <f t="shared" si="79"/>
        <v>0</v>
      </c>
      <c r="AB195" s="208">
        <f t="shared" si="79"/>
        <v>0</v>
      </c>
      <c r="AC195" s="208">
        <f t="shared" si="79"/>
        <v>0</v>
      </c>
      <c r="AD195" s="208">
        <f aca="true" t="shared" si="80" ref="AD195:AJ195">SUM(AD196:AD197)</f>
        <v>0</v>
      </c>
      <c r="AE195" s="208">
        <f t="shared" si="80"/>
        <v>0</v>
      </c>
      <c r="AF195" s="208">
        <f t="shared" si="80"/>
        <v>0</v>
      </c>
      <c r="AG195" s="205">
        <f t="shared" si="74"/>
        <v>0</v>
      </c>
      <c r="AH195" s="208">
        <f t="shared" si="80"/>
        <v>0</v>
      </c>
      <c r="AI195" s="208">
        <f t="shared" si="80"/>
        <v>0</v>
      </c>
      <c r="AJ195" s="208">
        <f t="shared" si="80"/>
        <v>0</v>
      </c>
    </row>
    <row r="196" spans="1:36" s="72" customFormat="1" ht="15.75" customHeight="1">
      <c r="A196" s="98" t="s">
        <v>1712</v>
      </c>
      <c r="B196" s="205">
        <f t="shared" si="57"/>
        <v>0</v>
      </c>
      <c r="C196" s="205">
        <f>SUM('表六 (1)'!B197)</f>
        <v>0</v>
      </c>
      <c r="D196" s="205">
        <f t="shared" si="58"/>
        <v>0</v>
      </c>
      <c r="E196" s="210"/>
      <c r="F196" s="210"/>
      <c r="G196" s="210"/>
      <c r="H196" s="210"/>
      <c r="I196" s="210"/>
      <c r="J196" s="210"/>
      <c r="K196" s="205">
        <f t="shared" si="73"/>
        <v>0</v>
      </c>
      <c r="L196" s="210"/>
      <c r="M196" s="210"/>
      <c r="N196" s="210"/>
      <c r="O196" s="210"/>
      <c r="P196" s="210"/>
      <c r="Q196" s="210"/>
      <c r="R196" s="210"/>
      <c r="S196" s="210"/>
      <c r="T196" s="210"/>
      <c r="U196" s="210"/>
      <c r="V196" s="210"/>
      <c r="W196" s="210"/>
      <c r="X196" s="210"/>
      <c r="Y196" s="210"/>
      <c r="Z196" s="210"/>
      <c r="AA196" s="210"/>
      <c r="AB196" s="210"/>
      <c r="AC196" s="210"/>
      <c r="AD196" s="210"/>
      <c r="AE196" s="210"/>
      <c r="AF196" s="210"/>
      <c r="AG196" s="205">
        <f t="shared" si="74"/>
        <v>0</v>
      </c>
      <c r="AH196" s="210"/>
      <c r="AI196" s="210"/>
      <c r="AJ196" s="210"/>
    </row>
    <row r="197" spans="1:36" s="72" customFormat="1" ht="15.75" customHeight="1">
      <c r="A197" s="98" t="s">
        <v>1713</v>
      </c>
      <c r="B197" s="205">
        <f t="shared" si="57"/>
        <v>0</v>
      </c>
      <c r="C197" s="205">
        <f>SUM('表六 (1)'!B198)</f>
        <v>0</v>
      </c>
      <c r="D197" s="205">
        <f t="shared" si="58"/>
        <v>0</v>
      </c>
      <c r="E197" s="208">
        <f aca="true" t="shared" si="81" ref="E197:AC197">SUM(E199:E206)</f>
        <v>0</v>
      </c>
      <c r="F197" s="208">
        <f t="shared" si="81"/>
        <v>0</v>
      </c>
      <c r="G197" s="208">
        <f t="shared" si="81"/>
        <v>0</v>
      </c>
      <c r="H197" s="208">
        <f t="shared" si="81"/>
        <v>0</v>
      </c>
      <c r="I197" s="208">
        <f t="shared" si="81"/>
        <v>0</v>
      </c>
      <c r="J197" s="208">
        <f t="shared" si="81"/>
        <v>0</v>
      </c>
      <c r="K197" s="205">
        <f t="shared" si="73"/>
        <v>0</v>
      </c>
      <c r="L197" s="208">
        <f t="shared" si="81"/>
        <v>0</v>
      </c>
      <c r="M197" s="208">
        <f t="shared" si="81"/>
        <v>0</v>
      </c>
      <c r="N197" s="208">
        <f t="shared" si="81"/>
        <v>0</v>
      </c>
      <c r="O197" s="208">
        <f t="shared" si="81"/>
        <v>0</v>
      </c>
      <c r="P197" s="208">
        <f t="shared" si="81"/>
        <v>0</v>
      </c>
      <c r="Q197" s="208">
        <f t="shared" si="81"/>
        <v>0</v>
      </c>
      <c r="R197" s="208">
        <f t="shared" si="81"/>
        <v>0</v>
      </c>
      <c r="S197" s="208">
        <f t="shared" si="81"/>
        <v>0</v>
      </c>
      <c r="T197" s="208">
        <f t="shared" si="81"/>
        <v>0</v>
      </c>
      <c r="U197" s="208">
        <f t="shared" si="81"/>
        <v>0</v>
      </c>
      <c r="V197" s="208">
        <f t="shared" si="81"/>
        <v>0</v>
      </c>
      <c r="W197" s="208">
        <f t="shared" si="81"/>
        <v>0</v>
      </c>
      <c r="X197" s="208">
        <f t="shared" si="81"/>
        <v>0</v>
      </c>
      <c r="Y197" s="208">
        <f t="shared" si="81"/>
        <v>0</v>
      </c>
      <c r="Z197" s="208">
        <f t="shared" si="81"/>
        <v>0</v>
      </c>
      <c r="AA197" s="208">
        <f t="shared" si="81"/>
        <v>0</v>
      </c>
      <c r="AB197" s="208">
        <f t="shared" si="81"/>
        <v>0</v>
      </c>
      <c r="AC197" s="208">
        <f t="shared" si="81"/>
        <v>0</v>
      </c>
      <c r="AD197" s="208">
        <f aca="true" t="shared" si="82" ref="AD197:AJ197">SUM(AD199:AD206)</f>
        <v>0</v>
      </c>
      <c r="AE197" s="208">
        <f t="shared" si="82"/>
        <v>0</v>
      </c>
      <c r="AF197" s="208">
        <f t="shared" si="82"/>
        <v>0</v>
      </c>
      <c r="AG197" s="205">
        <f t="shared" si="74"/>
        <v>0</v>
      </c>
      <c r="AH197" s="208">
        <f t="shared" si="82"/>
        <v>0</v>
      </c>
      <c r="AI197" s="208">
        <f t="shared" si="82"/>
        <v>0</v>
      </c>
      <c r="AJ197" s="208">
        <f t="shared" si="82"/>
        <v>0</v>
      </c>
    </row>
    <row r="198" spans="1:36" s="72" customFormat="1" ht="15.75" customHeight="1">
      <c r="A198" s="98" t="s">
        <v>1714</v>
      </c>
      <c r="B198" s="205">
        <f t="shared" si="57"/>
        <v>0</v>
      </c>
      <c r="C198" s="205">
        <f>SUM('表六 (1)'!B199)</f>
        <v>0</v>
      </c>
      <c r="D198" s="205">
        <f t="shared" si="58"/>
        <v>0</v>
      </c>
      <c r="E198" s="210"/>
      <c r="F198" s="210"/>
      <c r="G198" s="210"/>
      <c r="H198" s="210"/>
      <c r="I198" s="210"/>
      <c r="J198" s="210"/>
      <c r="K198" s="205">
        <f t="shared" si="73"/>
        <v>0</v>
      </c>
      <c r="L198" s="210"/>
      <c r="M198" s="210"/>
      <c r="N198" s="210"/>
      <c r="O198" s="210"/>
      <c r="P198" s="210"/>
      <c r="Q198" s="210"/>
      <c r="R198" s="210"/>
      <c r="S198" s="210"/>
      <c r="T198" s="210"/>
      <c r="U198" s="210"/>
      <c r="V198" s="210"/>
      <c r="W198" s="210"/>
      <c r="X198" s="210"/>
      <c r="Y198" s="210"/>
      <c r="Z198" s="210"/>
      <c r="AA198" s="210"/>
      <c r="AB198" s="210"/>
      <c r="AC198" s="210"/>
      <c r="AD198" s="210"/>
      <c r="AE198" s="210"/>
      <c r="AF198" s="210"/>
      <c r="AG198" s="205">
        <f t="shared" si="74"/>
        <v>0</v>
      </c>
      <c r="AH198" s="210"/>
      <c r="AI198" s="210"/>
      <c r="AJ198" s="210"/>
    </row>
    <row r="199" spans="1:36" s="72" customFormat="1" ht="15.75" customHeight="1">
      <c r="A199" s="98" t="s">
        <v>1715</v>
      </c>
      <c r="B199" s="205">
        <f t="shared" si="57"/>
        <v>0</v>
      </c>
      <c r="C199" s="205">
        <f>SUM('表六 (1)'!B200)</f>
        <v>0</v>
      </c>
      <c r="D199" s="205">
        <f t="shared" si="58"/>
        <v>0</v>
      </c>
      <c r="E199" s="210"/>
      <c r="F199" s="210"/>
      <c r="G199" s="210"/>
      <c r="H199" s="210"/>
      <c r="I199" s="210"/>
      <c r="J199" s="210"/>
      <c r="K199" s="205">
        <f t="shared" si="73"/>
        <v>0</v>
      </c>
      <c r="L199" s="210"/>
      <c r="M199" s="210"/>
      <c r="N199" s="210"/>
      <c r="O199" s="210"/>
      <c r="P199" s="210"/>
      <c r="Q199" s="210"/>
      <c r="R199" s="210"/>
      <c r="S199" s="210"/>
      <c r="T199" s="210"/>
      <c r="U199" s="210"/>
      <c r="V199" s="210"/>
      <c r="W199" s="210"/>
      <c r="X199" s="210"/>
      <c r="Y199" s="210"/>
      <c r="Z199" s="210"/>
      <c r="AA199" s="210"/>
      <c r="AB199" s="210"/>
      <c r="AC199" s="210"/>
      <c r="AD199" s="210"/>
      <c r="AE199" s="210"/>
      <c r="AF199" s="210"/>
      <c r="AG199" s="205">
        <f t="shared" si="74"/>
        <v>0</v>
      </c>
      <c r="AH199" s="210"/>
      <c r="AI199" s="210"/>
      <c r="AJ199" s="210"/>
    </row>
    <row r="200" spans="1:36" s="72" customFormat="1" ht="15.75" customHeight="1">
      <c r="A200" s="98" t="s">
        <v>1716</v>
      </c>
      <c r="B200" s="205">
        <f t="shared" si="57"/>
        <v>0</v>
      </c>
      <c r="C200" s="205">
        <f>SUM('表六 (1)'!B201)</f>
        <v>0</v>
      </c>
      <c r="D200" s="205">
        <f t="shared" si="58"/>
        <v>0</v>
      </c>
      <c r="E200" s="210"/>
      <c r="F200" s="210"/>
      <c r="G200" s="210"/>
      <c r="H200" s="210"/>
      <c r="I200" s="210"/>
      <c r="J200" s="210"/>
      <c r="K200" s="205">
        <f t="shared" si="73"/>
        <v>0</v>
      </c>
      <c r="L200" s="210"/>
      <c r="M200" s="210"/>
      <c r="N200" s="210"/>
      <c r="O200" s="210"/>
      <c r="P200" s="210"/>
      <c r="Q200" s="210"/>
      <c r="R200" s="210"/>
      <c r="S200" s="210"/>
      <c r="T200" s="210"/>
      <c r="U200" s="210"/>
      <c r="V200" s="210"/>
      <c r="W200" s="210"/>
      <c r="X200" s="210"/>
      <c r="Y200" s="210"/>
      <c r="Z200" s="210"/>
      <c r="AA200" s="210"/>
      <c r="AB200" s="210"/>
      <c r="AC200" s="210"/>
      <c r="AD200" s="210"/>
      <c r="AE200" s="210"/>
      <c r="AF200" s="210"/>
      <c r="AG200" s="205">
        <f t="shared" si="74"/>
        <v>0</v>
      </c>
      <c r="AH200" s="210"/>
      <c r="AI200" s="210"/>
      <c r="AJ200" s="210"/>
    </row>
    <row r="201" spans="1:36" s="72" customFormat="1" ht="15.75" customHeight="1">
      <c r="A201" s="98" t="s">
        <v>1717</v>
      </c>
      <c r="B201" s="205">
        <f aca="true" t="shared" si="83" ref="B201:B217">C201+D201+K201+AF201-AG201-AJ201</f>
        <v>0</v>
      </c>
      <c r="C201" s="205">
        <f>SUM('表六 (1)'!B202)</f>
        <v>0</v>
      </c>
      <c r="D201" s="205">
        <f aca="true" t="shared" si="84" ref="D201:D217">SUM(E201:J201)</f>
        <v>0</v>
      </c>
      <c r="E201" s="210"/>
      <c r="F201" s="210"/>
      <c r="G201" s="210"/>
      <c r="H201" s="210"/>
      <c r="I201" s="210"/>
      <c r="J201" s="210"/>
      <c r="K201" s="205">
        <f t="shared" si="73"/>
        <v>0</v>
      </c>
      <c r="L201" s="210"/>
      <c r="M201" s="210"/>
      <c r="N201" s="210"/>
      <c r="O201" s="210"/>
      <c r="P201" s="210"/>
      <c r="Q201" s="210"/>
      <c r="R201" s="210"/>
      <c r="S201" s="210"/>
      <c r="T201" s="210"/>
      <c r="U201" s="210"/>
      <c r="V201" s="210"/>
      <c r="W201" s="210"/>
      <c r="X201" s="210"/>
      <c r="Y201" s="210"/>
      <c r="Z201" s="210"/>
      <c r="AA201" s="210"/>
      <c r="AB201" s="210"/>
      <c r="AC201" s="210"/>
      <c r="AD201" s="210"/>
      <c r="AE201" s="210"/>
      <c r="AF201" s="210"/>
      <c r="AG201" s="205">
        <f t="shared" si="74"/>
        <v>0</v>
      </c>
      <c r="AH201" s="210"/>
      <c r="AI201" s="210"/>
      <c r="AJ201" s="210"/>
    </row>
    <row r="202" spans="1:36" s="72" customFormat="1" ht="15.75" customHeight="1">
      <c r="A202" s="98" t="s">
        <v>1718</v>
      </c>
      <c r="B202" s="205">
        <f t="shared" si="83"/>
        <v>0</v>
      </c>
      <c r="C202" s="205">
        <f>SUM('表六 (1)'!B203)</f>
        <v>0</v>
      </c>
      <c r="D202" s="205">
        <f t="shared" si="84"/>
        <v>0</v>
      </c>
      <c r="E202" s="210"/>
      <c r="F202" s="210"/>
      <c r="G202" s="210"/>
      <c r="H202" s="210"/>
      <c r="I202" s="210"/>
      <c r="J202" s="210"/>
      <c r="K202" s="205">
        <f t="shared" si="73"/>
        <v>0</v>
      </c>
      <c r="L202" s="210"/>
      <c r="M202" s="210"/>
      <c r="N202" s="210"/>
      <c r="O202" s="210"/>
      <c r="P202" s="210"/>
      <c r="Q202" s="210"/>
      <c r="R202" s="210"/>
      <c r="S202" s="210"/>
      <c r="T202" s="210"/>
      <c r="U202" s="210"/>
      <c r="V202" s="210"/>
      <c r="W202" s="210"/>
      <c r="X202" s="210"/>
      <c r="Y202" s="210"/>
      <c r="Z202" s="210"/>
      <c r="AA202" s="210"/>
      <c r="AB202" s="210"/>
      <c r="AC202" s="210"/>
      <c r="AD202" s="210"/>
      <c r="AE202" s="210"/>
      <c r="AF202" s="210"/>
      <c r="AG202" s="205">
        <f t="shared" si="74"/>
        <v>0</v>
      </c>
      <c r="AH202" s="210"/>
      <c r="AI202" s="210"/>
      <c r="AJ202" s="210"/>
    </row>
    <row r="203" spans="1:36" s="72" customFormat="1" ht="15.75" customHeight="1">
      <c r="A203" s="98" t="s">
        <v>1719</v>
      </c>
      <c r="B203" s="205">
        <f t="shared" si="83"/>
        <v>0</v>
      </c>
      <c r="C203" s="205">
        <f>SUM('表六 (1)'!B204)</f>
        <v>0</v>
      </c>
      <c r="D203" s="205">
        <f t="shared" si="84"/>
        <v>0</v>
      </c>
      <c r="E203" s="210"/>
      <c r="F203" s="210"/>
      <c r="G203" s="210"/>
      <c r="H203" s="210"/>
      <c r="I203" s="210"/>
      <c r="J203" s="210"/>
      <c r="K203" s="205">
        <f t="shared" si="73"/>
        <v>0</v>
      </c>
      <c r="L203" s="210"/>
      <c r="M203" s="210"/>
      <c r="N203" s="210"/>
      <c r="O203" s="210"/>
      <c r="P203" s="210"/>
      <c r="Q203" s="210"/>
      <c r="R203" s="210"/>
      <c r="S203" s="210"/>
      <c r="T203" s="210"/>
      <c r="U203" s="210"/>
      <c r="V203" s="210"/>
      <c r="W203" s="210"/>
      <c r="X203" s="210"/>
      <c r="Y203" s="210"/>
      <c r="Z203" s="210"/>
      <c r="AA203" s="210"/>
      <c r="AB203" s="210"/>
      <c r="AC203" s="210"/>
      <c r="AD203" s="210"/>
      <c r="AE203" s="210"/>
      <c r="AF203" s="210"/>
      <c r="AG203" s="205">
        <f t="shared" si="74"/>
        <v>0</v>
      </c>
      <c r="AH203" s="210"/>
      <c r="AI203" s="210"/>
      <c r="AJ203" s="210"/>
    </row>
    <row r="204" spans="1:36" s="72" customFormat="1" ht="15.75" customHeight="1">
      <c r="A204" s="98" t="s">
        <v>1720</v>
      </c>
      <c r="B204" s="205">
        <f t="shared" si="83"/>
        <v>0</v>
      </c>
      <c r="C204" s="205">
        <f>SUM('表六 (1)'!B205)</f>
        <v>0</v>
      </c>
      <c r="D204" s="205">
        <f t="shared" si="84"/>
        <v>0</v>
      </c>
      <c r="E204" s="210"/>
      <c r="F204" s="210"/>
      <c r="G204" s="210"/>
      <c r="H204" s="210"/>
      <c r="I204" s="210"/>
      <c r="J204" s="210"/>
      <c r="K204" s="205">
        <f t="shared" si="73"/>
        <v>0</v>
      </c>
      <c r="L204" s="210"/>
      <c r="M204" s="210"/>
      <c r="N204" s="210"/>
      <c r="O204" s="210"/>
      <c r="P204" s="210"/>
      <c r="Q204" s="210"/>
      <c r="R204" s="210"/>
      <c r="S204" s="210"/>
      <c r="T204" s="210"/>
      <c r="U204" s="210"/>
      <c r="V204" s="210"/>
      <c r="W204" s="210"/>
      <c r="X204" s="210"/>
      <c r="Y204" s="210"/>
      <c r="Z204" s="210"/>
      <c r="AA204" s="210"/>
      <c r="AB204" s="210"/>
      <c r="AC204" s="210"/>
      <c r="AD204" s="210"/>
      <c r="AE204" s="210"/>
      <c r="AF204" s="210"/>
      <c r="AG204" s="205">
        <f t="shared" si="74"/>
        <v>0</v>
      </c>
      <c r="AH204" s="210"/>
      <c r="AI204" s="210"/>
      <c r="AJ204" s="210"/>
    </row>
    <row r="205" spans="1:36" s="72" customFormat="1" ht="15.75" customHeight="1">
      <c r="A205" s="98" t="s">
        <v>1721</v>
      </c>
      <c r="B205" s="205">
        <f t="shared" si="83"/>
        <v>0</v>
      </c>
      <c r="C205" s="205">
        <f>SUM('表六 (1)'!B206)</f>
        <v>0</v>
      </c>
      <c r="D205" s="205">
        <f t="shared" si="84"/>
        <v>0</v>
      </c>
      <c r="E205" s="210"/>
      <c r="F205" s="210"/>
      <c r="G205" s="210"/>
      <c r="H205" s="210"/>
      <c r="I205" s="210"/>
      <c r="J205" s="210"/>
      <c r="K205" s="205">
        <f t="shared" si="73"/>
        <v>0</v>
      </c>
      <c r="L205" s="210"/>
      <c r="M205" s="210"/>
      <c r="N205" s="210"/>
      <c r="O205" s="210"/>
      <c r="P205" s="210"/>
      <c r="Q205" s="210"/>
      <c r="R205" s="210"/>
      <c r="S205" s="210"/>
      <c r="T205" s="210"/>
      <c r="U205" s="210"/>
      <c r="V205" s="210"/>
      <c r="W205" s="210"/>
      <c r="X205" s="210"/>
      <c r="Y205" s="210"/>
      <c r="Z205" s="210"/>
      <c r="AA205" s="210"/>
      <c r="AB205" s="210"/>
      <c r="AC205" s="210"/>
      <c r="AD205" s="210"/>
      <c r="AE205" s="210"/>
      <c r="AF205" s="210"/>
      <c r="AG205" s="205">
        <f t="shared" si="74"/>
        <v>0</v>
      </c>
      <c r="AH205" s="210"/>
      <c r="AI205" s="210"/>
      <c r="AJ205" s="210"/>
    </row>
    <row r="206" spans="1:36" s="72" customFormat="1" ht="15.75" customHeight="1">
      <c r="A206" s="98" t="s">
        <v>1722</v>
      </c>
      <c r="B206" s="205">
        <f t="shared" si="83"/>
        <v>0</v>
      </c>
      <c r="C206" s="205">
        <f>SUM('表六 (1)'!B207)</f>
        <v>0</v>
      </c>
      <c r="D206" s="205">
        <f t="shared" si="84"/>
        <v>0</v>
      </c>
      <c r="E206" s="210"/>
      <c r="F206" s="210"/>
      <c r="G206" s="210"/>
      <c r="H206" s="210"/>
      <c r="I206" s="210"/>
      <c r="J206" s="210"/>
      <c r="K206" s="205">
        <f t="shared" si="73"/>
        <v>0</v>
      </c>
      <c r="L206" s="210"/>
      <c r="M206" s="210"/>
      <c r="N206" s="210"/>
      <c r="O206" s="210"/>
      <c r="P206" s="210"/>
      <c r="Q206" s="210"/>
      <c r="R206" s="210"/>
      <c r="S206" s="210"/>
      <c r="T206" s="210"/>
      <c r="U206" s="210"/>
      <c r="V206" s="210"/>
      <c r="W206" s="210"/>
      <c r="X206" s="210"/>
      <c r="Y206" s="210"/>
      <c r="Z206" s="210"/>
      <c r="AA206" s="210"/>
      <c r="AB206" s="210"/>
      <c r="AC206" s="210"/>
      <c r="AD206" s="210"/>
      <c r="AE206" s="210"/>
      <c r="AF206" s="210"/>
      <c r="AG206" s="205">
        <f t="shared" si="74"/>
        <v>0</v>
      </c>
      <c r="AH206" s="210"/>
      <c r="AI206" s="210"/>
      <c r="AJ206" s="210"/>
    </row>
    <row r="207" spans="1:36" s="72" customFormat="1" ht="15.75" customHeight="1">
      <c r="A207" s="98" t="s">
        <v>1723</v>
      </c>
      <c r="B207" s="205">
        <f t="shared" si="83"/>
        <v>0</v>
      </c>
      <c r="C207" s="205">
        <f>SUM('表六 (1)'!B208)</f>
        <v>0</v>
      </c>
      <c r="D207" s="205">
        <f t="shared" si="84"/>
        <v>0</v>
      </c>
      <c r="E207" s="210"/>
      <c r="F207" s="210"/>
      <c r="G207" s="210"/>
      <c r="H207" s="210"/>
      <c r="I207" s="210"/>
      <c r="J207" s="210"/>
      <c r="K207" s="205">
        <f t="shared" si="73"/>
        <v>0</v>
      </c>
      <c r="L207" s="210"/>
      <c r="M207" s="210"/>
      <c r="N207" s="210"/>
      <c r="O207" s="210"/>
      <c r="P207" s="210"/>
      <c r="Q207" s="210"/>
      <c r="R207" s="210"/>
      <c r="S207" s="210"/>
      <c r="T207" s="210"/>
      <c r="U207" s="210"/>
      <c r="V207" s="210"/>
      <c r="W207" s="210"/>
      <c r="X207" s="210"/>
      <c r="Y207" s="210"/>
      <c r="Z207" s="210"/>
      <c r="AA207" s="210"/>
      <c r="AB207" s="210"/>
      <c r="AC207" s="210"/>
      <c r="AD207" s="210"/>
      <c r="AE207" s="210"/>
      <c r="AF207" s="210"/>
      <c r="AG207" s="205">
        <f t="shared" si="74"/>
        <v>0</v>
      </c>
      <c r="AH207" s="210"/>
      <c r="AI207" s="210"/>
      <c r="AJ207" s="210"/>
    </row>
    <row r="208" spans="1:36" s="72" customFormat="1" ht="15.75" customHeight="1">
      <c r="A208" s="98" t="s">
        <v>1724</v>
      </c>
      <c r="B208" s="205">
        <f t="shared" si="83"/>
        <v>0</v>
      </c>
      <c r="C208" s="205">
        <f>SUM('表六 (1)'!B209)</f>
        <v>0</v>
      </c>
      <c r="D208" s="205">
        <f t="shared" si="84"/>
        <v>0</v>
      </c>
      <c r="E208" s="210"/>
      <c r="F208" s="210"/>
      <c r="G208" s="210"/>
      <c r="H208" s="210"/>
      <c r="I208" s="210"/>
      <c r="J208" s="210"/>
      <c r="K208" s="205">
        <f t="shared" si="73"/>
        <v>0</v>
      </c>
      <c r="L208" s="210"/>
      <c r="M208" s="210"/>
      <c r="N208" s="210"/>
      <c r="O208" s="210"/>
      <c r="P208" s="210"/>
      <c r="Q208" s="210"/>
      <c r="R208" s="210"/>
      <c r="S208" s="210"/>
      <c r="T208" s="210"/>
      <c r="U208" s="210"/>
      <c r="V208" s="210"/>
      <c r="W208" s="210"/>
      <c r="X208" s="210"/>
      <c r="Y208" s="210"/>
      <c r="Z208" s="210"/>
      <c r="AA208" s="210"/>
      <c r="AB208" s="210"/>
      <c r="AC208" s="210"/>
      <c r="AD208" s="210"/>
      <c r="AE208" s="210"/>
      <c r="AF208" s="210"/>
      <c r="AG208" s="205">
        <f t="shared" si="74"/>
        <v>0</v>
      </c>
      <c r="AH208" s="210"/>
      <c r="AI208" s="210"/>
      <c r="AJ208" s="210"/>
    </row>
    <row r="209" spans="1:36" s="72" customFormat="1" ht="15.75" customHeight="1">
      <c r="A209" s="98" t="s">
        <v>1725</v>
      </c>
      <c r="B209" s="205">
        <f t="shared" si="83"/>
        <v>0</v>
      </c>
      <c r="C209" s="205">
        <f>SUM('表六 (1)'!B210)</f>
        <v>0</v>
      </c>
      <c r="D209" s="205">
        <f t="shared" si="84"/>
        <v>0</v>
      </c>
      <c r="E209" s="210"/>
      <c r="F209" s="210"/>
      <c r="G209" s="210"/>
      <c r="H209" s="210"/>
      <c r="I209" s="210"/>
      <c r="J209" s="210"/>
      <c r="K209" s="205">
        <f t="shared" si="73"/>
        <v>0</v>
      </c>
      <c r="L209" s="210"/>
      <c r="M209" s="210"/>
      <c r="N209" s="210"/>
      <c r="O209" s="210"/>
      <c r="P209" s="210"/>
      <c r="Q209" s="210"/>
      <c r="R209" s="210"/>
      <c r="S209" s="210"/>
      <c r="T209" s="210"/>
      <c r="U209" s="210"/>
      <c r="V209" s="210"/>
      <c r="W209" s="210"/>
      <c r="X209" s="210"/>
      <c r="Y209" s="210"/>
      <c r="Z209" s="210"/>
      <c r="AA209" s="210"/>
      <c r="AB209" s="210"/>
      <c r="AC209" s="210"/>
      <c r="AD209" s="210"/>
      <c r="AE209" s="210"/>
      <c r="AF209" s="210"/>
      <c r="AG209" s="205">
        <f t="shared" si="74"/>
        <v>0</v>
      </c>
      <c r="AH209" s="210"/>
      <c r="AI209" s="210"/>
      <c r="AJ209" s="210"/>
    </row>
    <row r="210" spans="1:36" s="72" customFormat="1" ht="15.75" customHeight="1">
      <c r="A210" s="98" t="s">
        <v>1726</v>
      </c>
      <c r="B210" s="205">
        <f t="shared" si="83"/>
        <v>0</v>
      </c>
      <c r="C210" s="205">
        <f>SUM('表六 (1)'!B211)</f>
        <v>0</v>
      </c>
      <c r="D210" s="205">
        <f t="shared" si="84"/>
        <v>0</v>
      </c>
      <c r="E210" s="210"/>
      <c r="F210" s="210"/>
      <c r="G210" s="210"/>
      <c r="H210" s="210"/>
      <c r="I210" s="210"/>
      <c r="J210" s="210"/>
      <c r="K210" s="205">
        <f t="shared" si="73"/>
        <v>0</v>
      </c>
      <c r="L210" s="210"/>
      <c r="M210" s="210"/>
      <c r="N210" s="210"/>
      <c r="O210" s="210"/>
      <c r="P210" s="210"/>
      <c r="Q210" s="210"/>
      <c r="R210" s="210"/>
      <c r="S210" s="210"/>
      <c r="T210" s="210"/>
      <c r="U210" s="210"/>
      <c r="V210" s="210"/>
      <c r="W210" s="210"/>
      <c r="X210" s="210"/>
      <c r="Y210" s="210"/>
      <c r="Z210" s="210"/>
      <c r="AA210" s="210"/>
      <c r="AB210" s="210"/>
      <c r="AC210" s="210"/>
      <c r="AD210" s="210"/>
      <c r="AE210" s="210"/>
      <c r="AF210" s="210"/>
      <c r="AG210" s="205">
        <f t="shared" si="74"/>
        <v>0</v>
      </c>
      <c r="AH210" s="210"/>
      <c r="AI210" s="210"/>
      <c r="AJ210" s="210"/>
    </row>
    <row r="211" spans="1:36" s="72" customFormat="1" ht="15.75" customHeight="1">
      <c r="A211" s="98" t="s">
        <v>1727</v>
      </c>
      <c r="B211" s="205">
        <f t="shared" si="83"/>
        <v>0</v>
      </c>
      <c r="C211" s="205">
        <f>SUM('表六 (1)'!B212)</f>
        <v>0</v>
      </c>
      <c r="D211" s="205">
        <f t="shared" si="84"/>
        <v>0</v>
      </c>
      <c r="E211" s="210"/>
      <c r="F211" s="210"/>
      <c r="G211" s="210"/>
      <c r="H211" s="210"/>
      <c r="I211" s="210"/>
      <c r="J211" s="210"/>
      <c r="K211" s="205">
        <f t="shared" si="73"/>
        <v>0</v>
      </c>
      <c r="L211" s="210"/>
      <c r="M211" s="210"/>
      <c r="N211" s="210"/>
      <c r="O211" s="210"/>
      <c r="P211" s="210"/>
      <c r="Q211" s="210"/>
      <c r="R211" s="210"/>
      <c r="S211" s="210"/>
      <c r="T211" s="210"/>
      <c r="U211" s="210"/>
      <c r="V211" s="210"/>
      <c r="W211" s="210"/>
      <c r="X211" s="210"/>
      <c r="Y211" s="210"/>
      <c r="Z211" s="210"/>
      <c r="AA211" s="210"/>
      <c r="AB211" s="210"/>
      <c r="AC211" s="210"/>
      <c r="AD211" s="210"/>
      <c r="AE211" s="210"/>
      <c r="AF211" s="210"/>
      <c r="AG211" s="205">
        <f t="shared" si="74"/>
        <v>0</v>
      </c>
      <c r="AH211" s="210"/>
      <c r="AI211" s="210"/>
      <c r="AJ211" s="210"/>
    </row>
    <row r="212" spans="1:36" s="72" customFormat="1" ht="15.75" customHeight="1">
      <c r="A212" s="98" t="s">
        <v>1728</v>
      </c>
      <c r="B212" s="205">
        <f t="shared" si="83"/>
        <v>0</v>
      </c>
      <c r="C212" s="205">
        <f>SUM('表六 (1)'!B213)</f>
        <v>0</v>
      </c>
      <c r="D212" s="205">
        <f t="shared" si="84"/>
        <v>0</v>
      </c>
      <c r="E212" s="210"/>
      <c r="F212" s="210"/>
      <c r="G212" s="210"/>
      <c r="H212" s="210"/>
      <c r="I212" s="210"/>
      <c r="J212" s="210"/>
      <c r="K212" s="205">
        <f t="shared" si="73"/>
        <v>0</v>
      </c>
      <c r="L212" s="210"/>
      <c r="M212" s="210"/>
      <c r="N212" s="210"/>
      <c r="O212" s="210"/>
      <c r="P212" s="210"/>
      <c r="Q212" s="210"/>
      <c r="R212" s="210"/>
      <c r="S212" s="210"/>
      <c r="T212" s="210"/>
      <c r="U212" s="210"/>
      <c r="V212" s="210"/>
      <c r="W212" s="210"/>
      <c r="X212" s="210"/>
      <c r="Y212" s="210"/>
      <c r="Z212" s="210"/>
      <c r="AA212" s="210"/>
      <c r="AB212" s="210"/>
      <c r="AC212" s="210"/>
      <c r="AD212" s="210"/>
      <c r="AE212" s="210"/>
      <c r="AF212" s="210"/>
      <c r="AG212" s="205">
        <f t="shared" si="74"/>
        <v>0</v>
      </c>
      <c r="AH212" s="210"/>
      <c r="AI212" s="210"/>
      <c r="AJ212" s="210"/>
    </row>
    <row r="213" spans="1:36" s="72" customFormat="1" ht="15.75" customHeight="1">
      <c r="A213" s="101" t="s">
        <v>1729</v>
      </c>
      <c r="B213" s="205">
        <f t="shared" si="83"/>
        <v>0</v>
      </c>
      <c r="C213" s="205">
        <f>SUM('表六 (1)'!B214)</f>
        <v>0</v>
      </c>
      <c r="D213" s="205">
        <f t="shared" si="84"/>
        <v>0</v>
      </c>
      <c r="E213" s="210"/>
      <c r="F213" s="210"/>
      <c r="G213" s="210"/>
      <c r="H213" s="210"/>
      <c r="I213" s="210"/>
      <c r="J213" s="210"/>
      <c r="K213" s="205">
        <f t="shared" si="73"/>
        <v>0</v>
      </c>
      <c r="L213" s="210"/>
      <c r="M213" s="210"/>
      <c r="N213" s="210"/>
      <c r="O213" s="210"/>
      <c r="P213" s="210"/>
      <c r="Q213" s="210"/>
      <c r="R213" s="210"/>
      <c r="S213" s="210"/>
      <c r="T213" s="210"/>
      <c r="U213" s="210"/>
      <c r="V213" s="210"/>
      <c r="W213" s="210"/>
      <c r="X213" s="210"/>
      <c r="Y213" s="210"/>
      <c r="Z213" s="210"/>
      <c r="AA213" s="210"/>
      <c r="AB213" s="210"/>
      <c r="AC213" s="210"/>
      <c r="AD213" s="210"/>
      <c r="AE213" s="210"/>
      <c r="AF213" s="210"/>
      <c r="AG213" s="205">
        <f t="shared" si="74"/>
        <v>0</v>
      </c>
      <c r="AH213" s="210"/>
      <c r="AI213" s="210"/>
      <c r="AJ213" s="210"/>
    </row>
    <row r="214" spans="1:36" s="72" customFormat="1" ht="15.75" customHeight="1">
      <c r="A214" s="101" t="s">
        <v>1730</v>
      </c>
      <c r="B214" s="205">
        <f t="shared" si="83"/>
        <v>0</v>
      </c>
      <c r="C214" s="205">
        <f>SUM('表六 (1)'!B215)</f>
        <v>0</v>
      </c>
      <c r="D214" s="205">
        <f t="shared" si="84"/>
        <v>0</v>
      </c>
      <c r="E214" s="210"/>
      <c r="F214" s="210"/>
      <c r="G214" s="210"/>
      <c r="H214" s="210"/>
      <c r="I214" s="210"/>
      <c r="J214" s="210"/>
      <c r="K214" s="205">
        <f t="shared" si="73"/>
        <v>0</v>
      </c>
      <c r="L214" s="210"/>
      <c r="M214" s="210"/>
      <c r="N214" s="210"/>
      <c r="O214" s="210"/>
      <c r="P214" s="210"/>
      <c r="Q214" s="210"/>
      <c r="R214" s="210"/>
      <c r="S214" s="210"/>
      <c r="T214" s="210"/>
      <c r="U214" s="210"/>
      <c r="V214" s="210"/>
      <c r="W214" s="210"/>
      <c r="X214" s="210"/>
      <c r="Y214" s="210"/>
      <c r="Z214" s="210"/>
      <c r="AA214" s="210"/>
      <c r="AB214" s="210"/>
      <c r="AC214" s="210"/>
      <c r="AD214" s="210"/>
      <c r="AE214" s="210"/>
      <c r="AF214" s="210"/>
      <c r="AG214" s="205">
        <f t="shared" si="74"/>
        <v>0</v>
      </c>
      <c r="AH214" s="210"/>
      <c r="AI214" s="210"/>
      <c r="AJ214" s="210"/>
    </row>
    <row r="215" spans="1:36" s="72" customFormat="1" ht="15.75" customHeight="1">
      <c r="A215" s="101" t="s">
        <v>1731</v>
      </c>
      <c r="B215" s="205">
        <f t="shared" si="83"/>
        <v>0</v>
      </c>
      <c r="C215" s="205">
        <f>SUM('表六 (1)'!B216)</f>
        <v>0</v>
      </c>
      <c r="D215" s="205">
        <f t="shared" si="84"/>
        <v>0</v>
      </c>
      <c r="E215" s="210"/>
      <c r="F215" s="210"/>
      <c r="G215" s="210"/>
      <c r="H215" s="210"/>
      <c r="I215" s="210"/>
      <c r="J215" s="210"/>
      <c r="K215" s="205">
        <f t="shared" si="73"/>
        <v>0</v>
      </c>
      <c r="L215" s="210"/>
      <c r="M215" s="210"/>
      <c r="N215" s="210"/>
      <c r="O215" s="210"/>
      <c r="P215" s="210"/>
      <c r="Q215" s="210"/>
      <c r="R215" s="210"/>
      <c r="S215" s="210"/>
      <c r="T215" s="210"/>
      <c r="U215" s="210"/>
      <c r="V215" s="210"/>
      <c r="W215" s="210"/>
      <c r="X215" s="210"/>
      <c r="Y215" s="210"/>
      <c r="Z215" s="210"/>
      <c r="AA215" s="210"/>
      <c r="AB215" s="210"/>
      <c r="AC215" s="210"/>
      <c r="AD215" s="210"/>
      <c r="AE215" s="210"/>
      <c r="AF215" s="210"/>
      <c r="AG215" s="205">
        <f t="shared" si="74"/>
        <v>0</v>
      </c>
      <c r="AH215" s="210"/>
      <c r="AI215" s="210"/>
      <c r="AJ215" s="210"/>
    </row>
    <row r="216" spans="1:36" s="72" customFormat="1" ht="15.75" customHeight="1">
      <c r="A216" s="101" t="s">
        <v>1732</v>
      </c>
      <c r="B216" s="205">
        <f t="shared" si="83"/>
        <v>0</v>
      </c>
      <c r="C216" s="205">
        <f>SUM('表六 (1)'!B217)</f>
        <v>0</v>
      </c>
      <c r="D216" s="205">
        <f t="shared" si="84"/>
        <v>0</v>
      </c>
      <c r="E216" s="210"/>
      <c r="F216" s="210"/>
      <c r="G216" s="210"/>
      <c r="H216" s="210"/>
      <c r="I216" s="210"/>
      <c r="J216" s="210"/>
      <c r="K216" s="205">
        <f t="shared" si="73"/>
        <v>0</v>
      </c>
      <c r="L216" s="210"/>
      <c r="M216" s="210"/>
      <c r="N216" s="210"/>
      <c r="O216" s="210"/>
      <c r="P216" s="210"/>
      <c r="Q216" s="210"/>
      <c r="R216" s="210"/>
      <c r="S216" s="210"/>
      <c r="T216" s="210"/>
      <c r="U216" s="210"/>
      <c r="V216" s="210"/>
      <c r="W216" s="210"/>
      <c r="X216" s="210"/>
      <c r="Y216" s="210"/>
      <c r="Z216" s="210"/>
      <c r="AA216" s="210"/>
      <c r="AB216" s="210"/>
      <c r="AC216" s="210"/>
      <c r="AD216" s="210"/>
      <c r="AE216" s="210"/>
      <c r="AF216" s="210"/>
      <c r="AG216" s="205">
        <f t="shared" si="74"/>
        <v>0</v>
      </c>
      <c r="AH216" s="210"/>
      <c r="AI216" s="210"/>
      <c r="AJ216" s="210"/>
    </row>
    <row r="217" spans="1:36" s="72" customFormat="1" ht="15.75" customHeight="1">
      <c r="A217" s="101" t="s">
        <v>1733</v>
      </c>
      <c r="B217" s="205">
        <f t="shared" si="83"/>
        <v>0</v>
      </c>
      <c r="C217" s="205">
        <f>SUM('表六 (1)'!B218)</f>
        <v>0</v>
      </c>
      <c r="D217" s="205">
        <f t="shared" si="84"/>
        <v>0</v>
      </c>
      <c r="E217" s="210"/>
      <c r="F217" s="210"/>
      <c r="G217" s="210"/>
      <c r="H217" s="210"/>
      <c r="I217" s="210"/>
      <c r="J217" s="210"/>
      <c r="K217" s="205">
        <f t="shared" si="73"/>
        <v>0</v>
      </c>
      <c r="L217" s="210"/>
      <c r="M217" s="210"/>
      <c r="N217" s="210"/>
      <c r="O217" s="210"/>
      <c r="P217" s="210"/>
      <c r="Q217" s="210"/>
      <c r="R217" s="210"/>
      <c r="S217" s="210"/>
      <c r="T217" s="210"/>
      <c r="U217" s="210"/>
      <c r="V217" s="210"/>
      <c r="W217" s="210"/>
      <c r="X217" s="210"/>
      <c r="Y217" s="210"/>
      <c r="Z217" s="210"/>
      <c r="AA217" s="210"/>
      <c r="AB217" s="210"/>
      <c r="AC217" s="210"/>
      <c r="AD217" s="210"/>
      <c r="AE217" s="210"/>
      <c r="AF217" s="210"/>
      <c r="AG217" s="205">
        <f t="shared" si="74"/>
        <v>0</v>
      </c>
      <c r="AH217" s="210"/>
      <c r="AI217" s="210"/>
      <c r="AJ217" s="210"/>
    </row>
    <row r="219" spans="2:36" s="75" customFormat="1" ht="40.5" customHeight="1">
      <c r="B219" s="202">
        <f aca="true" t="shared" si="85" ref="B219:AJ219">IF(B6=B7+B8,"","分项不等于合计数")</f>
      </c>
      <c r="C219" s="202">
        <f t="shared" si="85"/>
      </c>
      <c r="D219" s="202">
        <f t="shared" si="85"/>
      </c>
      <c r="E219" s="202">
        <f t="shared" si="85"/>
      </c>
      <c r="F219" s="202">
        <f t="shared" si="85"/>
      </c>
      <c r="G219" s="202">
        <f t="shared" si="85"/>
      </c>
      <c r="H219" s="202">
        <f t="shared" si="85"/>
      </c>
      <c r="I219" s="202">
        <f t="shared" si="85"/>
      </c>
      <c r="J219" s="202">
        <f t="shared" si="85"/>
      </c>
      <c r="K219" s="202">
        <f t="shared" si="85"/>
      </c>
      <c r="L219" s="202">
        <f t="shared" si="85"/>
      </c>
      <c r="M219" s="202">
        <f t="shared" si="85"/>
      </c>
      <c r="N219" s="202">
        <f t="shared" si="85"/>
      </c>
      <c r="O219" s="202">
        <f t="shared" si="85"/>
      </c>
      <c r="P219" s="202">
        <f t="shared" si="85"/>
      </c>
      <c r="Q219" s="202">
        <f t="shared" si="85"/>
      </c>
      <c r="R219" s="202">
        <f t="shared" si="85"/>
      </c>
      <c r="S219" s="202">
        <f t="shared" si="85"/>
      </c>
      <c r="T219" s="202">
        <f t="shared" si="85"/>
      </c>
      <c r="U219" s="202">
        <f t="shared" si="85"/>
      </c>
      <c r="V219" s="202">
        <f t="shared" si="85"/>
      </c>
      <c r="W219" s="202">
        <f t="shared" si="85"/>
      </c>
      <c r="X219" s="202">
        <f t="shared" si="85"/>
      </c>
      <c r="Y219" s="202">
        <f t="shared" si="85"/>
      </c>
      <c r="Z219" s="202">
        <f t="shared" si="85"/>
      </c>
      <c r="AA219" s="202">
        <f t="shared" si="85"/>
      </c>
      <c r="AB219" s="202">
        <f t="shared" si="85"/>
      </c>
      <c r="AC219" s="202">
        <f t="shared" si="85"/>
      </c>
      <c r="AD219" s="202">
        <f t="shared" si="85"/>
      </c>
      <c r="AE219" s="202">
        <f t="shared" si="85"/>
      </c>
      <c r="AF219" s="202">
        <f t="shared" si="85"/>
      </c>
      <c r="AG219" s="202">
        <f t="shared" si="85"/>
      </c>
      <c r="AH219" s="202">
        <f t="shared" si="85"/>
      </c>
      <c r="AI219" s="202">
        <f t="shared" si="85"/>
      </c>
      <c r="AJ219" s="202">
        <f t="shared" si="85"/>
      </c>
    </row>
  </sheetData>
  <sheetProtection/>
  <protectedRanges>
    <protectedRange sqref="AH113:AJ118 AH120:AJ120 AH122:AJ127 AH129:AJ129 AH131:AJ135 AH137:AJ137 AH139:AJ144 AH146:AJ146 AH148:AJ159 AH161:AJ161 AH163:AJ170 AH172:AJ172 AH174:AJ182 AH184:AJ184 AH186:AJ194 AH196:AJ196 AH198:AJ217" name="区域7"/>
    <protectedRange sqref="AH12:AJ22 AH24:AJ24 AH26:AJ33 AH35:AJ35 AH37:AJ51 AH53:AJ53 AH55:AJ63 AH65:AJ65 AH67:AJ74 AH76:AJ76 AH78:AJ82 AH84:AJ84 AH86:AJ96 AH98:AJ98 AH100:AJ109 AH111:AJ111" name="区域6"/>
    <protectedRange sqref="E113:J118 E120:J120 E122:J127 E129:J129 E131:J135 E137:J137 E139:J144 E146:J146 E148:J159 E161:J161 E163:J170 E172:J172 E174:J182 E184:J184 E186:J194 E196:J196 E198:J217" name="区域3"/>
    <protectedRange sqref="E12:J22 E24:J24 E26:J33 E35:J35 E37:J51 E53:J53 E55:J63 E65:J65 E67:J74 E76:J76 E78:J82 E84:J84 E86:J96 E98:J98 E100:J109 E111:J111" name="区域2"/>
    <protectedRange sqref="E7:J7 L7:AF7 AH7:AJ7 AH10:AJ10 L10:AF10 E10:J10" name="区域1"/>
    <protectedRange sqref="L12:AF22 L24:AF24 L26:AF33 L35:AF35 L37:AF51 L53:AF53 L55:AF63 L65:AF65 L67:AF74 L76:AF76 L78:AF82 L84:AF84 L86:AF96 L98:AF98 L100:AF109 L111:AF111" name="区域4"/>
    <protectedRange sqref="L113:AF118 L120:AF120 L122:AF127 L129:AF129 L131:AF135 L137:AF137 L139:AF144 L146:AF146 L148:AF159 L161:AF161 L163:AF170 L172:AF172 L174:AF182 L184:AF184 L186:AF194 L196:AF196 L198:AF217" name="区域5"/>
  </protectedRanges>
  <mergeCells count="9">
    <mergeCell ref="A2:AJ2"/>
    <mergeCell ref="A4:A5"/>
    <mergeCell ref="B4:B5"/>
    <mergeCell ref="C4:C5"/>
    <mergeCell ref="D4:J4"/>
    <mergeCell ref="K4:AE4"/>
    <mergeCell ref="AF4:AF5"/>
    <mergeCell ref="AG4:AI4"/>
    <mergeCell ref="AJ4:AJ5"/>
  </mergeCells>
  <printOptions horizontalCentered="1"/>
  <pageMargins left="0.15748031496062992" right="0.15748031496062992" top="0.5905511811023623" bottom="0.5905511811023623" header="0.5118110236220472" footer="0.5118110236220472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3"/>
  <sheetViews>
    <sheetView showGridLines="0" showZeros="0" zoomScalePageLayoutView="0" workbookViewId="0" topLeftCell="A1">
      <selection activeCell="A19" sqref="A19"/>
    </sheetView>
  </sheetViews>
  <sheetFormatPr defaultColWidth="9.00390625" defaultRowHeight="14.25"/>
  <cols>
    <col min="1" max="1" width="117.375" style="33" customWidth="1"/>
    <col min="2" max="16384" width="9.00390625" style="33" customWidth="1"/>
  </cols>
  <sheetData>
    <row r="1" ht="48.75" customHeight="1">
      <c r="A1" s="34" t="s">
        <v>7</v>
      </c>
    </row>
    <row r="2" s="32" customFormat="1" ht="27.75" customHeight="1">
      <c r="A2" s="35" t="s">
        <v>1491</v>
      </c>
    </row>
    <row r="3" s="32" customFormat="1" ht="27.75" customHeight="1">
      <c r="A3" s="35" t="s">
        <v>1490</v>
      </c>
    </row>
    <row r="4" s="32" customFormat="1" ht="27.75" customHeight="1">
      <c r="A4" s="35" t="s">
        <v>1427</v>
      </c>
    </row>
    <row r="5" s="32" customFormat="1" ht="27.75" customHeight="1">
      <c r="A5" s="35" t="s">
        <v>1428</v>
      </c>
    </row>
    <row r="6" s="32" customFormat="1" ht="27.75" customHeight="1">
      <c r="A6" s="35" t="s">
        <v>1429</v>
      </c>
    </row>
    <row r="7" s="32" customFormat="1" ht="27.75" customHeight="1">
      <c r="A7" s="35" t="s">
        <v>1430</v>
      </c>
    </row>
    <row r="8" s="32" customFormat="1" ht="27.75" customHeight="1">
      <c r="A8" s="35" t="s">
        <v>1431</v>
      </c>
    </row>
    <row r="9" s="32" customFormat="1" ht="27.75" customHeight="1">
      <c r="A9" s="35" t="s">
        <v>1432</v>
      </c>
    </row>
    <row r="10" s="32" customFormat="1" ht="27.75" customHeight="1">
      <c r="A10" s="35" t="s">
        <v>1433</v>
      </c>
    </row>
    <row r="11" s="32" customFormat="1" ht="27.75" customHeight="1">
      <c r="A11" s="35" t="s">
        <v>1434</v>
      </c>
    </row>
    <row r="12" s="32" customFormat="1" ht="27.75" customHeight="1">
      <c r="A12" s="35" t="s">
        <v>1435</v>
      </c>
    </row>
    <row r="13" ht="27.75" customHeight="1">
      <c r="A13" s="61" t="s">
        <v>1738</v>
      </c>
    </row>
  </sheetData>
  <sheetProtection selectLockedCells="1" selectUnlockedCells="1"/>
  <printOptions horizontalCentered="1"/>
  <pageMargins left="0.75" right="0.75" top="0.44" bottom="0.66" header="0.22" footer="0.51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4"/>
  <sheetViews>
    <sheetView showGridLines="0" showZeros="0" zoomScale="93" zoomScaleNormal="93" zoomScalePageLayoutView="0" workbookViewId="0" topLeftCell="A1">
      <pane ySplit="4" topLeftCell="A5" activePane="bottomLeft" state="frozen"/>
      <selection pane="topLeft" activeCell="A3" sqref="A3"/>
      <selection pane="bottomLeft" activeCell="C9" sqref="C9"/>
    </sheetView>
  </sheetViews>
  <sheetFormatPr defaultColWidth="9.00390625" defaultRowHeight="14.25"/>
  <cols>
    <col min="1" max="1" width="50.25390625" style="88" customWidth="1"/>
    <col min="2" max="3" width="30.625" style="107" customWidth="1"/>
    <col min="4" max="4" width="30.625" style="90" customWidth="1"/>
    <col min="5" max="16384" width="9.00390625" style="18" customWidth="1"/>
  </cols>
  <sheetData>
    <row r="1" ht="18" customHeight="1">
      <c r="A1" s="13" t="s">
        <v>8</v>
      </c>
    </row>
    <row r="2" spans="1:4" s="13" customFormat="1" ht="20.25">
      <c r="A2" s="215" t="s">
        <v>1436</v>
      </c>
      <c r="B2" s="215"/>
      <c r="C2" s="215"/>
      <c r="D2" s="215"/>
    </row>
    <row r="3" spans="1:4" ht="20.25" customHeight="1">
      <c r="A3" s="13"/>
      <c r="D3" s="91" t="s">
        <v>9</v>
      </c>
    </row>
    <row r="4" spans="1:4" ht="31.5" customHeight="1">
      <c r="A4" s="89" t="s">
        <v>295</v>
      </c>
      <c r="B4" s="108" t="s">
        <v>11</v>
      </c>
      <c r="C4" s="109" t="s">
        <v>12</v>
      </c>
      <c r="D4" s="92" t="s">
        <v>13</v>
      </c>
    </row>
    <row r="5" spans="1:4" ht="19.5" customHeight="1">
      <c r="A5" s="94" t="s">
        <v>14</v>
      </c>
      <c r="B5" s="110">
        <f>SUM(B6:B22)</f>
        <v>59362</v>
      </c>
      <c r="C5" s="110">
        <f>SUM(C6:C22)</f>
        <v>68500</v>
      </c>
      <c r="D5" s="93">
        <f aca="true" t="shared" si="0" ref="D5:D33">IF(B5=0,"",ROUND(C5/B5*100,1))</f>
        <v>115.4</v>
      </c>
    </row>
    <row r="6" spans="1:4" ht="19.5" customHeight="1">
      <c r="A6" s="94" t="s">
        <v>15</v>
      </c>
      <c r="B6" s="111">
        <v>21348</v>
      </c>
      <c r="C6" s="111">
        <v>28000</v>
      </c>
      <c r="D6" s="93">
        <f t="shared" si="0"/>
        <v>131.2</v>
      </c>
    </row>
    <row r="7" spans="1:4" ht="19.5" customHeight="1">
      <c r="A7" s="94" t="s">
        <v>16</v>
      </c>
      <c r="B7" s="111">
        <v>302</v>
      </c>
      <c r="C7" s="111">
        <v>310</v>
      </c>
      <c r="D7" s="93">
        <f t="shared" si="0"/>
        <v>102.6</v>
      </c>
    </row>
    <row r="8" spans="1:4" ht="19.5" customHeight="1">
      <c r="A8" s="94" t="s">
        <v>17</v>
      </c>
      <c r="B8" s="111">
        <v>6040</v>
      </c>
      <c r="C8" s="111">
        <v>6500</v>
      </c>
      <c r="D8" s="93">
        <f t="shared" si="0"/>
        <v>107.6</v>
      </c>
    </row>
    <row r="9" spans="1:4" ht="19.5" customHeight="1">
      <c r="A9" s="94" t="s">
        <v>18</v>
      </c>
      <c r="B9" s="111"/>
      <c r="C9" s="111"/>
      <c r="D9" s="93">
        <f>IF(B9=0,"",ROUND(C9/B9*100,1))</f>
      </c>
    </row>
    <row r="10" spans="1:4" ht="19.5" customHeight="1">
      <c r="A10" s="94" t="s">
        <v>19</v>
      </c>
      <c r="B10" s="111">
        <v>924</v>
      </c>
      <c r="C10" s="111">
        <v>1000</v>
      </c>
      <c r="D10" s="93">
        <f>IF(B10=0,"",ROUND(C10/B10*100,1))</f>
        <v>108.2</v>
      </c>
    </row>
    <row r="11" spans="1:4" ht="19.5" customHeight="1">
      <c r="A11" s="94" t="s">
        <v>20</v>
      </c>
      <c r="B11" s="111">
        <v>290</v>
      </c>
      <c r="C11" s="111">
        <v>304</v>
      </c>
      <c r="D11" s="93">
        <f t="shared" si="0"/>
        <v>104.8</v>
      </c>
    </row>
    <row r="12" spans="1:4" ht="19.5" customHeight="1">
      <c r="A12" s="94" t="s">
        <v>21</v>
      </c>
      <c r="B12" s="111">
        <v>1898</v>
      </c>
      <c r="C12" s="111">
        <v>2000</v>
      </c>
      <c r="D12" s="93">
        <f t="shared" si="0"/>
        <v>105.4</v>
      </c>
    </row>
    <row r="13" spans="1:4" ht="19.5" customHeight="1">
      <c r="A13" s="94" t="s">
        <v>22</v>
      </c>
      <c r="B13" s="111">
        <v>3668</v>
      </c>
      <c r="C13" s="111">
        <v>2800</v>
      </c>
      <c r="D13" s="93">
        <f>IF(B13=0,"",ROUND(C13/B13*100,1))</f>
        <v>76.3</v>
      </c>
    </row>
    <row r="14" spans="1:4" ht="19.5" customHeight="1">
      <c r="A14" s="94" t="s">
        <v>23</v>
      </c>
      <c r="B14" s="111">
        <v>643</v>
      </c>
      <c r="C14" s="111">
        <v>700</v>
      </c>
      <c r="D14" s="93">
        <f t="shared" si="0"/>
        <v>108.9</v>
      </c>
    </row>
    <row r="15" spans="1:4" ht="19.5" customHeight="1">
      <c r="A15" s="94" t="s">
        <v>24</v>
      </c>
      <c r="B15" s="111">
        <v>6457</v>
      </c>
      <c r="C15" s="111">
        <v>5500</v>
      </c>
      <c r="D15" s="93">
        <f t="shared" si="0"/>
        <v>85.2</v>
      </c>
    </row>
    <row r="16" spans="1:4" ht="19.5" customHeight="1">
      <c r="A16" s="94" t="s">
        <v>25</v>
      </c>
      <c r="B16" s="111">
        <v>4151</v>
      </c>
      <c r="C16" s="111">
        <v>3300</v>
      </c>
      <c r="D16" s="93">
        <f t="shared" si="0"/>
        <v>79.5</v>
      </c>
    </row>
    <row r="17" spans="1:4" ht="19.5" customHeight="1">
      <c r="A17" s="94" t="s">
        <v>26</v>
      </c>
      <c r="B17" s="111">
        <v>835</v>
      </c>
      <c r="C17" s="111">
        <v>870</v>
      </c>
      <c r="D17" s="93">
        <f t="shared" si="0"/>
        <v>104.2</v>
      </c>
    </row>
    <row r="18" spans="1:4" ht="19.5" customHeight="1">
      <c r="A18" s="94" t="s">
        <v>27</v>
      </c>
      <c r="B18" s="111">
        <v>1656</v>
      </c>
      <c r="C18" s="111">
        <v>9716</v>
      </c>
      <c r="D18" s="93">
        <f t="shared" si="0"/>
        <v>586.7</v>
      </c>
    </row>
    <row r="19" spans="1:4" ht="19.5" customHeight="1">
      <c r="A19" s="94" t="s">
        <v>28</v>
      </c>
      <c r="B19" s="111">
        <v>11150</v>
      </c>
      <c r="C19" s="111">
        <v>7500</v>
      </c>
      <c r="D19" s="93">
        <f t="shared" si="0"/>
        <v>67.3</v>
      </c>
    </row>
    <row r="20" spans="1:4" ht="19.5" customHeight="1">
      <c r="A20" s="94" t="s">
        <v>29</v>
      </c>
      <c r="B20" s="111"/>
      <c r="C20" s="111"/>
      <c r="D20" s="93">
        <f t="shared" si="0"/>
      </c>
    </row>
    <row r="21" spans="1:4" ht="19.5" customHeight="1">
      <c r="A21" s="94" t="s">
        <v>1511</v>
      </c>
      <c r="B21" s="111"/>
      <c r="C21" s="111"/>
      <c r="D21" s="93">
        <f t="shared" si="0"/>
      </c>
    </row>
    <row r="22" spans="1:4" ht="19.5" customHeight="1">
      <c r="A22" s="94" t="s">
        <v>30</v>
      </c>
      <c r="B22" s="111"/>
      <c r="C22" s="111"/>
      <c r="D22" s="93">
        <f t="shared" si="0"/>
      </c>
    </row>
    <row r="23" spans="1:4" ht="21" customHeight="1">
      <c r="A23" s="94" t="s">
        <v>31</v>
      </c>
      <c r="B23" s="110">
        <f>SUM(B24:B31)</f>
        <v>30366</v>
      </c>
      <c r="C23" s="110">
        <f>SUM(C24:C31)</f>
        <v>29000</v>
      </c>
      <c r="D23" s="93">
        <f t="shared" si="0"/>
        <v>95.5</v>
      </c>
    </row>
    <row r="24" spans="1:4" ht="19.5" customHeight="1">
      <c r="A24" s="94" t="s">
        <v>32</v>
      </c>
      <c r="B24" s="111">
        <v>1602</v>
      </c>
      <c r="C24" s="111">
        <v>1795</v>
      </c>
      <c r="D24" s="93">
        <f t="shared" si="0"/>
        <v>112</v>
      </c>
    </row>
    <row r="25" spans="1:4" ht="19.5" customHeight="1">
      <c r="A25" s="94" t="s">
        <v>33</v>
      </c>
      <c r="B25" s="111">
        <v>8890</v>
      </c>
      <c r="C25" s="111">
        <v>8500</v>
      </c>
      <c r="D25" s="93">
        <f t="shared" si="0"/>
        <v>95.6</v>
      </c>
    </row>
    <row r="26" spans="1:4" ht="19.5" customHeight="1">
      <c r="A26" s="94" t="s">
        <v>34</v>
      </c>
      <c r="B26" s="111">
        <v>4957</v>
      </c>
      <c r="C26" s="111">
        <v>5140</v>
      </c>
      <c r="D26" s="93">
        <f t="shared" si="0"/>
        <v>103.7</v>
      </c>
    </row>
    <row r="27" spans="1:4" ht="19.5" customHeight="1">
      <c r="A27" s="94" t="s">
        <v>35</v>
      </c>
      <c r="B27" s="111"/>
      <c r="C27" s="111"/>
      <c r="D27" s="93">
        <f t="shared" si="0"/>
      </c>
    </row>
    <row r="28" spans="1:4" ht="19.5" customHeight="1">
      <c r="A28" s="94" t="s">
        <v>36</v>
      </c>
      <c r="B28" s="111">
        <v>14698</v>
      </c>
      <c r="C28" s="111">
        <v>13365</v>
      </c>
      <c r="D28" s="93">
        <f t="shared" si="0"/>
        <v>90.9</v>
      </c>
    </row>
    <row r="29" spans="1:4" ht="19.5" customHeight="1">
      <c r="A29" s="94" t="s">
        <v>37</v>
      </c>
      <c r="B29" s="111">
        <v>184</v>
      </c>
      <c r="C29" s="111">
        <v>200</v>
      </c>
      <c r="D29" s="93">
        <f t="shared" si="0"/>
        <v>108.7</v>
      </c>
    </row>
    <row r="30" spans="1:4" s="66" customFormat="1" ht="19.5" customHeight="1">
      <c r="A30" s="94" t="s">
        <v>38</v>
      </c>
      <c r="B30" s="111"/>
      <c r="C30" s="111"/>
      <c r="D30" s="93">
        <f t="shared" si="0"/>
      </c>
    </row>
    <row r="31" spans="1:4" s="66" customFormat="1" ht="19.5" customHeight="1">
      <c r="A31" s="94" t="s">
        <v>39</v>
      </c>
      <c r="B31" s="111">
        <v>35</v>
      </c>
      <c r="C31" s="111"/>
      <c r="D31" s="93">
        <f t="shared" si="0"/>
        <v>0</v>
      </c>
    </row>
    <row r="32" spans="1:4" ht="19.5" customHeight="1">
      <c r="A32" s="94" t="s">
        <v>1512</v>
      </c>
      <c r="B32" s="111"/>
      <c r="C32" s="111"/>
      <c r="D32" s="141"/>
    </row>
    <row r="33" spans="1:4" ht="19.5" customHeight="1">
      <c r="A33" s="48" t="s">
        <v>1756</v>
      </c>
      <c r="B33" s="110">
        <f>SUM(B5,B23)</f>
        <v>89728</v>
      </c>
      <c r="C33" s="110">
        <f>SUM(C5,C23)</f>
        <v>97500</v>
      </c>
      <c r="D33" s="93">
        <f t="shared" si="0"/>
        <v>108.7</v>
      </c>
    </row>
    <row r="34" spans="1:4" ht="18.75" customHeight="1">
      <c r="A34" s="216" t="s">
        <v>0</v>
      </c>
      <c r="B34" s="216"/>
      <c r="C34" s="216"/>
      <c r="D34" s="216"/>
    </row>
    <row r="35" ht="19.5" customHeight="1"/>
    <row r="36" ht="19.5" customHeight="1"/>
    <row r="37" ht="19.5" customHeight="1"/>
    <row r="38" ht="19.5" customHeight="1"/>
  </sheetData>
  <sheetProtection/>
  <protectedRanges>
    <protectedRange sqref="B6:C22" name="区域1"/>
    <protectedRange sqref="B24:C31" name="区域2"/>
  </protectedRanges>
  <mergeCells count="2">
    <mergeCell ref="A2:D2"/>
    <mergeCell ref="A34:D34"/>
  </mergeCells>
  <printOptions horizontalCentered="1"/>
  <pageMargins left="0.4724409448818898" right="0.4724409448818898" top="0.5905511811023623" bottom="0.4724409448818898" header="0" footer="0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371"/>
  <sheetViews>
    <sheetView zoomScale="130" zoomScaleNormal="130" zoomScalePageLayoutView="0" workbookViewId="0" topLeftCell="A1">
      <pane xSplit="1" ySplit="4" topLeftCell="B124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C943" sqref="C943"/>
    </sheetView>
  </sheetViews>
  <sheetFormatPr defaultColWidth="9.00390625" defaultRowHeight="14.25"/>
  <cols>
    <col min="1" max="1" width="44.00390625" style="88" customWidth="1"/>
    <col min="2" max="2" width="14.875" style="112" customWidth="1"/>
    <col min="3" max="3" width="13.50390625" style="112" customWidth="1"/>
    <col min="4" max="4" width="13.875" style="96" customWidth="1"/>
    <col min="5" max="5" width="15.00390625" style="18" customWidth="1"/>
    <col min="6" max="16384" width="9.00390625" style="51" customWidth="1"/>
  </cols>
  <sheetData>
    <row r="1" spans="1:5" s="18" customFormat="1" ht="18" customHeight="1">
      <c r="A1" s="13" t="s">
        <v>597</v>
      </c>
      <c r="B1" s="107"/>
      <c r="C1" s="107"/>
      <c r="D1" s="90"/>
      <c r="E1" s="19" t="s">
        <v>0</v>
      </c>
    </row>
    <row r="2" spans="1:5" s="13" customFormat="1" ht="20.25">
      <c r="A2" s="215" t="s">
        <v>1470</v>
      </c>
      <c r="B2" s="215"/>
      <c r="C2" s="215"/>
      <c r="D2" s="215"/>
      <c r="E2" s="215"/>
    </row>
    <row r="3" spans="1:5" s="18" customFormat="1" ht="20.25" customHeight="1">
      <c r="A3" s="88"/>
      <c r="B3" s="107"/>
      <c r="C3" s="107"/>
      <c r="D3" s="90"/>
      <c r="E3" s="19" t="s">
        <v>9</v>
      </c>
    </row>
    <row r="4" spans="1:5" s="18" customFormat="1" ht="36" customHeight="1">
      <c r="A4" s="89" t="s">
        <v>295</v>
      </c>
      <c r="B4" s="108" t="s">
        <v>11</v>
      </c>
      <c r="C4" s="109" t="s">
        <v>12</v>
      </c>
      <c r="D4" s="142" t="s">
        <v>13</v>
      </c>
      <c r="E4" s="22" t="s">
        <v>1471</v>
      </c>
    </row>
    <row r="5" spans="1:5" ht="19.5" customHeight="1">
      <c r="A5" s="94" t="s">
        <v>41</v>
      </c>
      <c r="B5" s="110">
        <f>SUM(B6,B18,B27,B39,B51,B62,B73,B85,B94,B104,B119,B128,B139,B151,B161,B174,B181,B188,B197,B203,B210,B218,B225,B231,B237,B243,B249,B255,)</f>
        <v>58864</v>
      </c>
      <c r="C5" s="110">
        <f>SUM(C6,C18,C27,C39,C51,C62,C73,C85,C94,C104,C119,C128,C139,C151,C161,C174,C181,C188,C197,C203,C210,C218,C225,C231,C237,C243,C249,C255,)</f>
        <v>35794</v>
      </c>
      <c r="D5" s="97">
        <f aca="true" t="shared" si="0" ref="D5:D68">IF(B5=0,"",ROUND(C5/B5*100,1))</f>
        <v>60.8</v>
      </c>
      <c r="E5" s="8"/>
    </row>
    <row r="6" spans="1:5" ht="19.5" customHeight="1">
      <c r="A6" s="143" t="s">
        <v>42</v>
      </c>
      <c r="B6" s="113">
        <f>SUM(B7:B17)</f>
        <v>488</v>
      </c>
      <c r="C6" s="113">
        <f>SUM(C7:C17)</f>
        <v>475</v>
      </c>
      <c r="D6" s="97">
        <f t="shared" si="0"/>
        <v>97.3</v>
      </c>
      <c r="E6" s="8"/>
    </row>
    <row r="7" spans="1:5" ht="19.5" customHeight="1">
      <c r="A7" s="143" t="s">
        <v>600</v>
      </c>
      <c r="B7" s="111">
        <v>240</v>
      </c>
      <c r="C7" s="111">
        <v>249</v>
      </c>
      <c r="D7" s="97">
        <f t="shared" si="0"/>
        <v>103.8</v>
      </c>
      <c r="E7" s="8"/>
    </row>
    <row r="8" spans="1:5" ht="19.5" customHeight="1">
      <c r="A8" s="143" t="s">
        <v>602</v>
      </c>
      <c r="B8" s="111"/>
      <c r="C8" s="111"/>
      <c r="D8" s="97">
        <f t="shared" si="0"/>
      </c>
      <c r="E8" s="8"/>
    </row>
    <row r="9" spans="1:5" ht="19.5" customHeight="1">
      <c r="A9" s="144" t="s">
        <v>604</v>
      </c>
      <c r="B9" s="111"/>
      <c r="C9" s="111"/>
      <c r="D9" s="97">
        <f t="shared" si="0"/>
      </c>
      <c r="E9" s="8"/>
    </row>
    <row r="10" spans="1:5" ht="19.5" customHeight="1">
      <c r="A10" s="144" t="s">
        <v>606</v>
      </c>
      <c r="B10" s="111">
        <v>158</v>
      </c>
      <c r="C10" s="111">
        <v>150</v>
      </c>
      <c r="D10" s="97">
        <f t="shared" si="0"/>
        <v>94.9</v>
      </c>
      <c r="E10" s="8"/>
    </row>
    <row r="11" spans="1:5" ht="19.5" customHeight="1">
      <c r="A11" s="144" t="s">
        <v>608</v>
      </c>
      <c r="B11" s="111"/>
      <c r="C11" s="111"/>
      <c r="D11" s="97">
        <f t="shared" si="0"/>
      </c>
      <c r="E11" s="8"/>
    </row>
    <row r="12" spans="1:5" ht="19.5" customHeight="1">
      <c r="A12" s="94" t="s">
        <v>610</v>
      </c>
      <c r="B12" s="111">
        <v>20</v>
      </c>
      <c r="C12" s="111">
        <v>20</v>
      </c>
      <c r="D12" s="97">
        <f t="shared" si="0"/>
        <v>100</v>
      </c>
      <c r="E12" s="8"/>
    </row>
    <row r="13" spans="1:5" ht="19.5" customHeight="1">
      <c r="A13" s="94" t="s">
        <v>611</v>
      </c>
      <c r="B13" s="111"/>
      <c r="C13" s="111"/>
      <c r="D13" s="97">
        <f t="shared" si="0"/>
      </c>
      <c r="E13" s="8"/>
    </row>
    <row r="14" spans="1:5" ht="19.5" customHeight="1">
      <c r="A14" s="94" t="s">
        <v>612</v>
      </c>
      <c r="B14" s="111">
        <v>34</v>
      </c>
      <c r="C14" s="111">
        <v>35</v>
      </c>
      <c r="D14" s="97">
        <f t="shared" si="0"/>
        <v>102.9</v>
      </c>
      <c r="E14" s="8"/>
    </row>
    <row r="15" spans="1:5" ht="19.5" customHeight="1">
      <c r="A15" s="94" t="s">
        <v>613</v>
      </c>
      <c r="B15" s="111"/>
      <c r="C15" s="111"/>
      <c r="D15" s="97">
        <f t="shared" si="0"/>
      </c>
      <c r="E15" s="8"/>
    </row>
    <row r="16" spans="1:5" ht="19.5" customHeight="1">
      <c r="A16" s="94" t="s">
        <v>607</v>
      </c>
      <c r="B16" s="111">
        <v>15</v>
      </c>
      <c r="C16" s="111"/>
      <c r="D16" s="97">
        <f t="shared" si="0"/>
        <v>0</v>
      </c>
      <c r="E16" s="8"/>
    </row>
    <row r="17" spans="1:5" ht="19.5" customHeight="1">
      <c r="A17" s="94" t="s">
        <v>615</v>
      </c>
      <c r="B17" s="111">
        <v>21</v>
      </c>
      <c r="C17" s="111">
        <v>21</v>
      </c>
      <c r="D17" s="97">
        <f t="shared" si="0"/>
        <v>100</v>
      </c>
      <c r="E17" s="8"/>
    </row>
    <row r="18" spans="1:5" ht="19.5" customHeight="1">
      <c r="A18" s="143" t="s">
        <v>43</v>
      </c>
      <c r="B18" s="113">
        <f>SUM(B19:B26)</f>
        <v>399</v>
      </c>
      <c r="C18" s="113">
        <f>SUM(C19:C26)</f>
        <v>338</v>
      </c>
      <c r="D18" s="97">
        <f t="shared" si="0"/>
        <v>84.7</v>
      </c>
      <c r="E18" s="8"/>
    </row>
    <row r="19" spans="1:5" ht="19.5" customHeight="1">
      <c r="A19" s="143" t="s">
        <v>600</v>
      </c>
      <c r="B19" s="111">
        <v>328</v>
      </c>
      <c r="C19" s="111">
        <v>204</v>
      </c>
      <c r="D19" s="97">
        <f t="shared" si="0"/>
        <v>62.2</v>
      </c>
      <c r="E19" s="8"/>
    </row>
    <row r="20" spans="1:5" ht="19.5" customHeight="1">
      <c r="A20" s="143" t="s">
        <v>602</v>
      </c>
      <c r="B20" s="111"/>
      <c r="C20" s="111"/>
      <c r="D20" s="97">
        <f t="shared" si="0"/>
      </c>
      <c r="E20" s="8"/>
    </row>
    <row r="21" spans="1:5" ht="19.5" customHeight="1">
      <c r="A21" s="144" t="s">
        <v>604</v>
      </c>
      <c r="B21" s="111"/>
      <c r="C21" s="111"/>
      <c r="D21" s="97">
        <f t="shared" si="0"/>
      </c>
      <c r="E21" s="8"/>
    </row>
    <row r="22" spans="1:5" ht="19.5" customHeight="1">
      <c r="A22" s="144" t="s">
        <v>621</v>
      </c>
      <c r="B22" s="111">
        <v>30</v>
      </c>
      <c r="C22" s="111">
        <v>60</v>
      </c>
      <c r="D22" s="97">
        <f t="shared" si="0"/>
        <v>200</v>
      </c>
      <c r="E22" s="8"/>
    </row>
    <row r="23" spans="1:5" ht="19.5" customHeight="1">
      <c r="A23" s="144" t="s">
        <v>622</v>
      </c>
      <c r="B23" s="111"/>
      <c r="C23" s="111">
        <v>46</v>
      </c>
      <c r="D23" s="97">
        <f t="shared" si="0"/>
      </c>
      <c r="E23" s="8"/>
    </row>
    <row r="24" spans="1:5" ht="19.5" customHeight="1">
      <c r="A24" s="144" t="s">
        <v>624</v>
      </c>
      <c r="B24" s="111">
        <v>13</v>
      </c>
      <c r="C24" s="111"/>
      <c r="D24" s="97">
        <f t="shared" si="0"/>
        <v>0</v>
      </c>
      <c r="E24" s="8"/>
    </row>
    <row r="25" spans="1:5" ht="19.5" customHeight="1">
      <c r="A25" s="144" t="s">
        <v>607</v>
      </c>
      <c r="B25" s="111">
        <v>28</v>
      </c>
      <c r="C25" s="111"/>
      <c r="D25" s="97">
        <f t="shared" si="0"/>
        <v>0</v>
      </c>
      <c r="E25" s="8"/>
    </row>
    <row r="26" spans="1:5" ht="19.5" customHeight="1">
      <c r="A26" s="144" t="s">
        <v>625</v>
      </c>
      <c r="B26" s="111"/>
      <c r="C26" s="111">
        <v>28</v>
      </c>
      <c r="D26" s="97">
        <f t="shared" si="0"/>
      </c>
      <c r="E26" s="8"/>
    </row>
    <row r="27" spans="1:5" ht="19.5" customHeight="1">
      <c r="A27" s="143" t="s">
        <v>44</v>
      </c>
      <c r="B27" s="113">
        <f>SUM(B28:B38)</f>
        <v>40174</v>
      </c>
      <c r="C27" s="113">
        <f>SUM(C28:C38)</f>
        <v>19065</v>
      </c>
      <c r="D27" s="97">
        <f t="shared" si="0"/>
        <v>47.5</v>
      </c>
      <c r="E27" s="8"/>
    </row>
    <row r="28" spans="1:5" ht="19.5" customHeight="1">
      <c r="A28" s="143" t="s">
        <v>600</v>
      </c>
      <c r="B28" s="111">
        <v>2359</v>
      </c>
      <c r="C28" s="111">
        <v>2937</v>
      </c>
      <c r="D28" s="97">
        <f t="shared" si="0"/>
        <v>124.5</v>
      </c>
      <c r="E28" s="8"/>
    </row>
    <row r="29" spans="1:5" ht="19.5" customHeight="1">
      <c r="A29" s="143" t="s">
        <v>602</v>
      </c>
      <c r="B29" s="111"/>
      <c r="C29" s="111"/>
      <c r="D29" s="97">
        <f t="shared" si="0"/>
      </c>
      <c r="E29" s="8"/>
    </row>
    <row r="30" spans="1:5" ht="19.5" customHeight="1">
      <c r="A30" s="144" t="s">
        <v>604</v>
      </c>
      <c r="B30" s="111"/>
      <c r="C30" s="111">
        <v>100</v>
      </c>
      <c r="D30" s="97">
        <f t="shared" si="0"/>
      </c>
      <c r="E30" s="8"/>
    </row>
    <row r="31" spans="1:5" ht="19.5" customHeight="1">
      <c r="A31" s="144" t="s">
        <v>629</v>
      </c>
      <c r="B31" s="111"/>
      <c r="C31" s="111">
        <v>45</v>
      </c>
      <c r="D31" s="97">
        <f t="shared" si="0"/>
      </c>
      <c r="E31" s="8"/>
    </row>
    <row r="32" spans="1:5" ht="19.5" customHeight="1">
      <c r="A32" s="144" t="s">
        <v>598</v>
      </c>
      <c r="B32" s="111">
        <v>1023</v>
      </c>
      <c r="C32" s="111">
        <v>7</v>
      </c>
      <c r="D32" s="97">
        <f t="shared" si="0"/>
        <v>0.7</v>
      </c>
      <c r="E32" s="8"/>
    </row>
    <row r="33" spans="1:5" ht="19.5" customHeight="1">
      <c r="A33" s="143" t="s">
        <v>599</v>
      </c>
      <c r="B33" s="111"/>
      <c r="C33" s="111"/>
      <c r="D33" s="97">
        <f t="shared" si="0"/>
      </c>
      <c r="E33" s="8"/>
    </row>
    <row r="34" spans="1:5" ht="19.5" customHeight="1">
      <c r="A34" s="143" t="s">
        <v>601</v>
      </c>
      <c r="B34" s="111">
        <v>17</v>
      </c>
      <c r="C34" s="111">
        <v>10</v>
      </c>
      <c r="D34" s="97">
        <f t="shared" si="0"/>
        <v>58.8</v>
      </c>
      <c r="E34" s="8"/>
    </row>
    <row r="35" spans="1:5" ht="19.5" customHeight="1">
      <c r="A35" s="143" t="s">
        <v>603</v>
      </c>
      <c r="B35" s="111">
        <v>60</v>
      </c>
      <c r="C35" s="111">
        <v>412</v>
      </c>
      <c r="D35" s="97">
        <f t="shared" si="0"/>
        <v>686.7</v>
      </c>
      <c r="E35" s="8"/>
    </row>
    <row r="36" spans="1:5" ht="19.5" customHeight="1">
      <c r="A36" s="144" t="s">
        <v>605</v>
      </c>
      <c r="B36" s="111"/>
      <c r="C36" s="111"/>
      <c r="D36" s="97">
        <f t="shared" si="0"/>
      </c>
      <c r="E36" s="8"/>
    </row>
    <row r="37" spans="1:5" ht="19.5" customHeight="1">
      <c r="A37" s="144" t="s">
        <v>607</v>
      </c>
      <c r="B37" s="111">
        <v>35316</v>
      </c>
      <c r="C37" s="111">
        <v>13032</v>
      </c>
      <c r="D37" s="97">
        <f t="shared" si="0"/>
        <v>36.9</v>
      </c>
      <c r="E37" s="8"/>
    </row>
    <row r="38" spans="1:5" ht="19.5" customHeight="1">
      <c r="A38" s="144" t="s">
        <v>609</v>
      </c>
      <c r="B38" s="111">
        <v>1399</v>
      </c>
      <c r="C38" s="111">
        <v>2522</v>
      </c>
      <c r="D38" s="97">
        <f t="shared" si="0"/>
        <v>180.3</v>
      </c>
      <c r="E38" s="8"/>
    </row>
    <row r="39" spans="1:5" ht="19.5" customHeight="1">
      <c r="A39" s="143" t="s">
        <v>45</v>
      </c>
      <c r="B39" s="113">
        <f>SUM(B40:B50)</f>
        <v>762</v>
      </c>
      <c r="C39" s="113">
        <f>SUM(C40:C50)</f>
        <v>615</v>
      </c>
      <c r="D39" s="97">
        <f t="shared" si="0"/>
        <v>80.7</v>
      </c>
      <c r="E39" s="8"/>
    </row>
    <row r="40" spans="1:5" ht="19.5" customHeight="1">
      <c r="A40" s="143" t="s">
        <v>600</v>
      </c>
      <c r="B40" s="111">
        <v>310</v>
      </c>
      <c r="C40" s="111">
        <v>297</v>
      </c>
      <c r="D40" s="97">
        <f t="shared" si="0"/>
        <v>95.8</v>
      </c>
      <c r="E40" s="8"/>
    </row>
    <row r="41" spans="1:5" ht="19.5" customHeight="1">
      <c r="A41" s="143" t="s">
        <v>602</v>
      </c>
      <c r="B41" s="111"/>
      <c r="C41" s="111"/>
      <c r="D41" s="97">
        <f t="shared" si="0"/>
      </c>
      <c r="E41" s="8"/>
    </row>
    <row r="42" spans="1:5" ht="19.5" customHeight="1">
      <c r="A42" s="144" t="s">
        <v>604</v>
      </c>
      <c r="B42" s="111"/>
      <c r="C42" s="111"/>
      <c r="D42" s="97">
        <f t="shared" si="0"/>
      </c>
      <c r="E42" s="8"/>
    </row>
    <row r="43" spans="1:5" ht="19.5" customHeight="1">
      <c r="A43" s="144" t="s">
        <v>614</v>
      </c>
      <c r="B43" s="111"/>
      <c r="C43" s="111"/>
      <c r="D43" s="97">
        <f t="shared" si="0"/>
      </c>
      <c r="E43" s="8"/>
    </row>
    <row r="44" spans="1:5" ht="19.5" customHeight="1">
      <c r="A44" s="144" t="s">
        <v>616</v>
      </c>
      <c r="B44" s="111"/>
      <c r="C44" s="111"/>
      <c r="D44" s="97">
        <f t="shared" si="0"/>
      </c>
      <c r="E44" s="8"/>
    </row>
    <row r="45" spans="1:5" ht="19.5" customHeight="1">
      <c r="A45" s="143" t="s">
        <v>617</v>
      </c>
      <c r="B45" s="111"/>
      <c r="C45" s="111"/>
      <c r="D45" s="97">
        <f t="shared" si="0"/>
      </c>
      <c r="E45" s="8"/>
    </row>
    <row r="46" spans="1:5" ht="19.5" customHeight="1">
      <c r="A46" s="143" t="s">
        <v>618</v>
      </c>
      <c r="B46" s="111"/>
      <c r="C46" s="111"/>
      <c r="D46" s="97">
        <f>IF(B46=0,"",ROUND(C46/B46*100,1))</f>
      </c>
      <c r="E46" s="8"/>
    </row>
    <row r="47" spans="1:5" ht="19.5" customHeight="1">
      <c r="A47" s="143" t="s">
        <v>619</v>
      </c>
      <c r="B47" s="111">
        <v>87</v>
      </c>
      <c r="C47" s="111">
        <v>128</v>
      </c>
      <c r="D47" s="97">
        <f t="shared" si="0"/>
        <v>147.1</v>
      </c>
      <c r="E47" s="8"/>
    </row>
    <row r="48" spans="1:5" ht="19.5" customHeight="1">
      <c r="A48" s="143" t="s">
        <v>620</v>
      </c>
      <c r="B48" s="111"/>
      <c r="C48" s="111"/>
      <c r="D48" s="97">
        <f t="shared" si="0"/>
      </c>
      <c r="E48" s="8"/>
    </row>
    <row r="49" spans="1:5" ht="19.5" customHeight="1">
      <c r="A49" s="143" t="s">
        <v>607</v>
      </c>
      <c r="B49" s="111">
        <v>164</v>
      </c>
      <c r="C49" s="111">
        <v>65</v>
      </c>
      <c r="D49" s="97">
        <f t="shared" si="0"/>
        <v>39.6</v>
      </c>
      <c r="E49" s="8"/>
    </row>
    <row r="50" spans="1:5" ht="19.5" customHeight="1">
      <c r="A50" s="144" t="s">
        <v>623</v>
      </c>
      <c r="B50" s="111">
        <v>201</v>
      </c>
      <c r="C50" s="111">
        <v>125</v>
      </c>
      <c r="D50" s="97">
        <f t="shared" si="0"/>
        <v>62.2</v>
      </c>
      <c r="E50" s="8"/>
    </row>
    <row r="51" spans="1:5" ht="19.5" customHeight="1">
      <c r="A51" s="144" t="s">
        <v>46</v>
      </c>
      <c r="B51" s="113">
        <f>SUM(B52:B61)</f>
        <v>213</v>
      </c>
      <c r="C51" s="113">
        <f>SUM(C52:C61)</f>
        <v>270</v>
      </c>
      <c r="D51" s="97">
        <f t="shared" si="0"/>
        <v>126.8</v>
      </c>
      <c r="E51" s="8"/>
    </row>
    <row r="52" spans="1:5" ht="19.5" customHeight="1">
      <c r="A52" s="144" t="s">
        <v>600</v>
      </c>
      <c r="B52" s="111">
        <v>110</v>
      </c>
      <c r="C52" s="111">
        <v>109</v>
      </c>
      <c r="D52" s="97">
        <f t="shared" si="0"/>
        <v>99.1</v>
      </c>
      <c r="E52" s="8"/>
    </row>
    <row r="53" spans="1:5" ht="19.5" customHeight="1">
      <c r="A53" s="94" t="s">
        <v>602</v>
      </c>
      <c r="B53" s="111"/>
      <c r="C53" s="111"/>
      <c r="D53" s="97">
        <f t="shared" si="0"/>
      </c>
      <c r="E53" s="8"/>
    </row>
    <row r="54" spans="1:5" ht="19.5" customHeight="1">
      <c r="A54" s="143" t="s">
        <v>604</v>
      </c>
      <c r="B54" s="111"/>
      <c r="C54" s="111"/>
      <c r="D54" s="97">
        <f t="shared" si="0"/>
      </c>
      <c r="E54" s="8"/>
    </row>
    <row r="55" spans="1:5" ht="19.5" customHeight="1">
      <c r="A55" s="143" t="s">
        <v>626</v>
      </c>
      <c r="B55" s="111"/>
      <c r="C55" s="111"/>
      <c r="D55" s="97">
        <f t="shared" si="0"/>
      </c>
      <c r="E55" s="8"/>
    </row>
    <row r="56" spans="1:5" ht="19.5" customHeight="1">
      <c r="A56" s="143" t="s">
        <v>627</v>
      </c>
      <c r="B56" s="111"/>
      <c r="C56" s="111"/>
      <c r="D56" s="97">
        <f t="shared" si="0"/>
      </c>
      <c r="E56" s="8"/>
    </row>
    <row r="57" spans="1:5" ht="19.5" customHeight="1">
      <c r="A57" s="144" t="s">
        <v>628</v>
      </c>
      <c r="B57" s="111"/>
      <c r="C57" s="111"/>
      <c r="D57" s="97">
        <f t="shared" si="0"/>
      </c>
      <c r="E57" s="8"/>
    </row>
    <row r="58" spans="1:5" ht="19.5" customHeight="1">
      <c r="A58" s="144" t="s">
        <v>630</v>
      </c>
      <c r="B58" s="111">
        <v>45</v>
      </c>
      <c r="C58" s="111">
        <v>29</v>
      </c>
      <c r="D58" s="97">
        <f t="shared" si="0"/>
        <v>64.4</v>
      </c>
      <c r="E58" s="8"/>
    </row>
    <row r="59" spans="1:5" ht="19.5" customHeight="1">
      <c r="A59" s="144" t="s">
        <v>631</v>
      </c>
      <c r="B59" s="111">
        <v>20</v>
      </c>
      <c r="C59" s="111">
        <v>100</v>
      </c>
      <c r="D59" s="97">
        <f t="shared" si="0"/>
        <v>500</v>
      </c>
      <c r="E59" s="8"/>
    </row>
    <row r="60" spans="1:5" ht="19.5" customHeight="1">
      <c r="A60" s="143" t="s">
        <v>607</v>
      </c>
      <c r="B60" s="111">
        <v>32</v>
      </c>
      <c r="C60" s="111"/>
      <c r="D60" s="97">
        <f t="shared" si="0"/>
        <v>0</v>
      </c>
      <c r="E60" s="8"/>
    </row>
    <row r="61" spans="1:5" ht="19.5" customHeight="1">
      <c r="A61" s="143" t="s">
        <v>632</v>
      </c>
      <c r="B61" s="111">
        <v>6</v>
      </c>
      <c r="C61" s="111">
        <v>32</v>
      </c>
      <c r="D61" s="97">
        <f t="shared" si="0"/>
        <v>533.3</v>
      </c>
      <c r="E61" s="8"/>
    </row>
    <row r="62" spans="1:5" ht="19.5" customHeight="1">
      <c r="A62" s="143" t="s">
        <v>47</v>
      </c>
      <c r="B62" s="113">
        <f>SUM(B63:B72)</f>
        <v>2189</v>
      </c>
      <c r="C62" s="113">
        <f>SUM(C63:C72)</f>
        <v>2291</v>
      </c>
      <c r="D62" s="97">
        <f t="shared" si="0"/>
        <v>104.7</v>
      </c>
      <c r="E62" s="8"/>
    </row>
    <row r="63" spans="1:5" ht="19.5" customHeight="1">
      <c r="A63" s="144" t="s">
        <v>600</v>
      </c>
      <c r="B63" s="111">
        <v>366</v>
      </c>
      <c r="C63" s="111">
        <v>1083</v>
      </c>
      <c r="D63" s="97">
        <f t="shared" si="0"/>
        <v>295.9</v>
      </c>
      <c r="E63" s="8"/>
    </row>
    <row r="64" spans="1:5" ht="19.5" customHeight="1">
      <c r="A64" s="94" t="s">
        <v>602</v>
      </c>
      <c r="B64" s="111"/>
      <c r="C64" s="111"/>
      <c r="D64" s="97">
        <f t="shared" si="0"/>
      </c>
      <c r="E64" s="8"/>
    </row>
    <row r="65" spans="1:5" ht="19.5" customHeight="1">
      <c r="A65" s="94" t="s">
        <v>604</v>
      </c>
      <c r="B65" s="111"/>
      <c r="C65" s="111"/>
      <c r="D65" s="97">
        <f t="shared" si="0"/>
      </c>
      <c r="E65" s="8"/>
    </row>
    <row r="66" spans="1:5" ht="19.5" customHeight="1">
      <c r="A66" s="94" t="s">
        <v>636</v>
      </c>
      <c r="B66" s="111"/>
      <c r="C66" s="111">
        <v>45</v>
      </c>
      <c r="D66" s="97">
        <f t="shared" si="0"/>
      </c>
      <c r="E66" s="8"/>
    </row>
    <row r="67" spans="1:5" ht="19.5" customHeight="1">
      <c r="A67" s="94" t="s">
        <v>638</v>
      </c>
      <c r="B67" s="111"/>
      <c r="C67" s="111"/>
      <c r="D67" s="97">
        <f t="shared" si="0"/>
      </c>
      <c r="E67" s="8"/>
    </row>
    <row r="68" spans="1:5" ht="19.5" customHeight="1">
      <c r="A68" s="94" t="s">
        <v>639</v>
      </c>
      <c r="B68" s="111"/>
      <c r="C68" s="111"/>
      <c r="D68" s="97">
        <f t="shared" si="0"/>
      </c>
      <c r="E68" s="8"/>
    </row>
    <row r="69" spans="1:5" ht="19.5" customHeight="1">
      <c r="A69" s="143" t="s">
        <v>635</v>
      </c>
      <c r="B69" s="111">
        <v>1</v>
      </c>
      <c r="C69" s="111">
        <v>80</v>
      </c>
      <c r="D69" s="97">
        <f aca="true" t="shared" si="1" ref="D69:D132">IF(B69=0,"",ROUND(C69/B69*100,1))</f>
        <v>8000</v>
      </c>
      <c r="E69" s="8"/>
    </row>
    <row r="70" spans="1:5" ht="19.5" customHeight="1">
      <c r="A70" s="144" t="s">
        <v>640</v>
      </c>
      <c r="B70" s="111">
        <v>335</v>
      </c>
      <c r="C70" s="111">
        <v>780</v>
      </c>
      <c r="D70" s="97">
        <f t="shared" si="1"/>
        <v>232.8</v>
      </c>
      <c r="E70" s="8"/>
    </row>
    <row r="71" spans="1:5" ht="19.5" customHeight="1">
      <c r="A71" s="144" t="s">
        <v>607</v>
      </c>
      <c r="B71" s="111">
        <v>812</v>
      </c>
      <c r="C71" s="111">
        <v>153</v>
      </c>
      <c r="D71" s="97">
        <f t="shared" si="1"/>
        <v>18.8</v>
      </c>
      <c r="E71" s="8"/>
    </row>
    <row r="72" spans="1:5" ht="19.5" customHeight="1">
      <c r="A72" s="144" t="s">
        <v>642</v>
      </c>
      <c r="B72" s="111">
        <v>675</v>
      </c>
      <c r="C72" s="111">
        <v>150</v>
      </c>
      <c r="D72" s="97">
        <f t="shared" si="1"/>
        <v>22.2</v>
      </c>
      <c r="E72" s="8"/>
    </row>
    <row r="73" spans="1:5" ht="19.5" customHeight="1">
      <c r="A73" s="143" t="s">
        <v>48</v>
      </c>
      <c r="B73" s="113">
        <f>SUM(B74:B84)</f>
        <v>0</v>
      </c>
      <c r="C73" s="113">
        <f>SUM(C74:C84)</f>
        <v>0</v>
      </c>
      <c r="D73" s="97">
        <f t="shared" si="1"/>
      </c>
      <c r="E73" s="8"/>
    </row>
    <row r="74" spans="1:5" ht="19.5" customHeight="1">
      <c r="A74" s="143" t="s">
        <v>600</v>
      </c>
      <c r="B74" s="111"/>
      <c r="C74" s="111"/>
      <c r="D74" s="97">
        <f t="shared" si="1"/>
      </c>
      <c r="E74" s="8"/>
    </row>
    <row r="75" spans="1:5" ht="19.5" customHeight="1">
      <c r="A75" s="143" t="s">
        <v>602</v>
      </c>
      <c r="B75" s="111"/>
      <c r="C75" s="111"/>
      <c r="D75" s="97">
        <f t="shared" si="1"/>
      </c>
      <c r="E75" s="8"/>
    </row>
    <row r="76" spans="1:5" ht="19.5" customHeight="1">
      <c r="A76" s="144" t="s">
        <v>604</v>
      </c>
      <c r="B76" s="111"/>
      <c r="C76" s="111"/>
      <c r="D76" s="97">
        <f t="shared" si="1"/>
      </c>
      <c r="E76" s="8"/>
    </row>
    <row r="77" spans="1:5" ht="19.5" customHeight="1">
      <c r="A77" s="144" t="s">
        <v>646</v>
      </c>
      <c r="B77" s="111"/>
      <c r="C77" s="111"/>
      <c r="D77" s="97">
        <f t="shared" si="1"/>
      </c>
      <c r="E77" s="8"/>
    </row>
    <row r="78" spans="1:5" ht="19.5" customHeight="1">
      <c r="A78" s="144" t="s">
        <v>647</v>
      </c>
      <c r="B78" s="111"/>
      <c r="C78" s="111"/>
      <c r="D78" s="97">
        <f t="shared" si="1"/>
      </c>
      <c r="E78" s="8"/>
    </row>
    <row r="79" spans="1:5" ht="19.5" customHeight="1">
      <c r="A79" s="94" t="s">
        <v>648</v>
      </c>
      <c r="B79" s="111"/>
      <c r="C79" s="111"/>
      <c r="D79" s="97">
        <f t="shared" si="1"/>
      </c>
      <c r="E79" s="8"/>
    </row>
    <row r="80" spans="1:5" ht="19.5" customHeight="1">
      <c r="A80" s="143" t="s">
        <v>649</v>
      </c>
      <c r="B80" s="111"/>
      <c r="C80" s="111"/>
      <c r="D80" s="97">
        <f t="shared" si="1"/>
      </c>
      <c r="E80" s="8"/>
    </row>
    <row r="81" spans="1:5" ht="19.5" customHeight="1">
      <c r="A81" s="143" t="s">
        <v>650</v>
      </c>
      <c r="B81" s="111"/>
      <c r="C81" s="111"/>
      <c r="D81" s="97">
        <f t="shared" si="1"/>
      </c>
      <c r="E81" s="8"/>
    </row>
    <row r="82" spans="1:5" ht="19.5" customHeight="1">
      <c r="A82" s="143" t="s">
        <v>635</v>
      </c>
      <c r="B82" s="111"/>
      <c r="C82" s="111"/>
      <c r="D82" s="97">
        <f t="shared" si="1"/>
      </c>
      <c r="E82" s="8"/>
    </row>
    <row r="83" spans="1:5" ht="19.5" customHeight="1">
      <c r="A83" s="144" t="s">
        <v>607</v>
      </c>
      <c r="B83" s="111"/>
      <c r="C83" s="111"/>
      <c r="D83" s="97">
        <f t="shared" si="1"/>
      </c>
      <c r="E83" s="8"/>
    </row>
    <row r="84" spans="1:5" ht="19.5" customHeight="1">
      <c r="A84" s="144" t="s">
        <v>654</v>
      </c>
      <c r="B84" s="111"/>
      <c r="C84" s="111"/>
      <c r="D84" s="97">
        <f t="shared" si="1"/>
      </c>
      <c r="E84" s="8"/>
    </row>
    <row r="85" spans="1:5" ht="19.5" customHeight="1">
      <c r="A85" s="144" t="s">
        <v>49</v>
      </c>
      <c r="B85" s="113">
        <f>SUM(B86:B93)</f>
        <v>601</v>
      </c>
      <c r="C85" s="113">
        <f>SUM(C86:C93)</f>
        <v>647</v>
      </c>
      <c r="D85" s="97">
        <f t="shared" si="1"/>
        <v>107.7</v>
      </c>
      <c r="E85" s="8"/>
    </row>
    <row r="86" spans="1:5" ht="19.5" customHeight="1">
      <c r="A86" s="143" t="s">
        <v>600</v>
      </c>
      <c r="B86" s="111">
        <v>188</v>
      </c>
      <c r="C86" s="111">
        <v>200</v>
      </c>
      <c r="D86" s="97">
        <f t="shared" si="1"/>
        <v>106.4</v>
      </c>
      <c r="E86" s="8"/>
    </row>
    <row r="87" spans="1:5" ht="19.5" customHeight="1">
      <c r="A87" s="143" t="s">
        <v>602</v>
      </c>
      <c r="B87" s="111"/>
      <c r="C87" s="111"/>
      <c r="D87" s="97">
        <f t="shared" si="1"/>
      </c>
      <c r="E87" s="8"/>
    </row>
    <row r="88" spans="1:5" ht="19.5" customHeight="1">
      <c r="A88" s="143" t="s">
        <v>604</v>
      </c>
      <c r="B88" s="111"/>
      <c r="C88" s="111"/>
      <c r="D88" s="97">
        <f t="shared" si="1"/>
      </c>
      <c r="E88" s="8"/>
    </row>
    <row r="89" spans="1:5" ht="19.5" customHeight="1">
      <c r="A89" s="144" t="s">
        <v>633</v>
      </c>
      <c r="B89" s="111">
        <v>125</v>
      </c>
      <c r="C89" s="111">
        <v>325</v>
      </c>
      <c r="D89" s="97">
        <f t="shared" si="1"/>
        <v>260</v>
      </c>
      <c r="E89" s="8"/>
    </row>
    <row r="90" spans="1:5" ht="19.5" customHeight="1">
      <c r="A90" s="144" t="s">
        <v>634</v>
      </c>
      <c r="B90" s="111"/>
      <c r="C90" s="111"/>
      <c r="D90" s="97">
        <f t="shared" si="1"/>
      </c>
      <c r="E90" s="8"/>
    </row>
    <row r="91" spans="1:5" ht="19.5" customHeight="1">
      <c r="A91" s="144" t="s">
        <v>635</v>
      </c>
      <c r="B91" s="111"/>
      <c r="C91" s="111"/>
      <c r="D91" s="97">
        <f t="shared" si="1"/>
      </c>
      <c r="E91" s="8"/>
    </row>
    <row r="92" spans="1:5" ht="19.5" customHeight="1">
      <c r="A92" s="144" t="s">
        <v>607</v>
      </c>
      <c r="B92" s="111">
        <v>198</v>
      </c>
      <c r="C92" s="111">
        <v>122</v>
      </c>
      <c r="D92" s="97">
        <f t="shared" si="1"/>
        <v>61.6</v>
      </c>
      <c r="E92" s="8"/>
    </row>
    <row r="93" spans="1:5" ht="19.5" customHeight="1">
      <c r="A93" s="94" t="s">
        <v>637</v>
      </c>
      <c r="B93" s="111">
        <v>90</v>
      </c>
      <c r="C93" s="111"/>
      <c r="D93" s="97">
        <f t="shared" si="1"/>
        <v>0</v>
      </c>
      <c r="E93" s="8"/>
    </row>
    <row r="94" spans="1:5" ht="19.5" customHeight="1">
      <c r="A94" s="143" t="s">
        <v>50</v>
      </c>
      <c r="B94" s="113">
        <f>SUM(B95:B103)</f>
        <v>0</v>
      </c>
      <c r="C94" s="113">
        <f>SUM(C95:C103)</f>
        <v>0</v>
      </c>
      <c r="D94" s="97">
        <f t="shared" si="1"/>
      </c>
      <c r="E94" s="8"/>
    </row>
    <row r="95" spans="1:5" ht="19.5" customHeight="1">
      <c r="A95" s="143" t="s">
        <v>600</v>
      </c>
      <c r="B95" s="111"/>
      <c r="C95" s="111"/>
      <c r="D95" s="97">
        <f t="shared" si="1"/>
      </c>
      <c r="E95" s="8"/>
    </row>
    <row r="96" spans="1:5" ht="19.5" customHeight="1">
      <c r="A96" s="144" t="s">
        <v>602</v>
      </c>
      <c r="B96" s="111"/>
      <c r="C96" s="111"/>
      <c r="D96" s="97">
        <f t="shared" si="1"/>
      </c>
      <c r="E96" s="8"/>
    </row>
    <row r="97" spans="1:5" ht="19.5" customHeight="1">
      <c r="A97" s="144" t="s">
        <v>604</v>
      </c>
      <c r="B97" s="111"/>
      <c r="C97" s="111"/>
      <c r="D97" s="97">
        <f t="shared" si="1"/>
      </c>
      <c r="E97" s="8"/>
    </row>
    <row r="98" spans="1:5" ht="19.5" customHeight="1">
      <c r="A98" s="144" t="s">
        <v>641</v>
      </c>
      <c r="B98" s="111"/>
      <c r="C98" s="111"/>
      <c r="D98" s="97">
        <f t="shared" si="1"/>
      </c>
      <c r="E98" s="8"/>
    </row>
    <row r="99" spans="1:5" ht="19.5" customHeight="1">
      <c r="A99" s="143" t="s">
        <v>643</v>
      </c>
      <c r="B99" s="111"/>
      <c r="C99" s="111"/>
      <c r="D99" s="97">
        <f t="shared" si="1"/>
      </c>
      <c r="E99" s="8"/>
    </row>
    <row r="100" spans="1:5" ht="19.5" customHeight="1">
      <c r="A100" s="143" t="s">
        <v>644</v>
      </c>
      <c r="B100" s="111"/>
      <c r="C100" s="111"/>
      <c r="D100" s="97">
        <f t="shared" si="1"/>
      </c>
      <c r="E100" s="8"/>
    </row>
    <row r="101" spans="1:5" ht="19.5" customHeight="1">
      <c r="A101" s="143" t="s">
        <v>635</v>
      </c>
      <c r="B101" s="111"/>
      <c r="C101" s="111"/>
      <c r="D101" s="97">
        <f t="shared" si="1"/>
      </c>
      <c r="E101" s="8"/>
    </row>
    <row r="102" spans="1:5" ht="19.5" customHeight="1">
      <c r="A102" s="144" t="s">
        <v>607</v>
      </c>
      <c r="B102" s="111"/>
      <c r="C102" s="111"/>
      <c r="D102" s="97">
        <f t="shared" si="1"/>
      </c>
      <c r="E102" s="8"/>
    </row>
    <row r="103" spans="1:5" ht="19.5" customHeight="1">
      <c r="A103" s="144" t="s">
        <v>645</v>
      </c>
      <c r="B103" s="111"/>
      <c r="C103" s="111"/>
      <c r="D103" s="97">
        <f t="shared" si="1"/>
      </c>
      <c r="E103" s="8"/>
    </row>
    <row r="104" spans="1:5" ht="19.5" customHeight="1">
      <c r="A104" s="144" t="s">
        <v>51</v>
      </c>
      <c r="B104" s="113">
        <f>SUM(B105:B118)</f>
        <v>1342</v>
      </c>
      <c r="C104" s="113">
        <f>SUM(C105:C118)</f>
        <v>794</v>
      </c>
      <c r="D104" s="97">
        <f t="shared" si="1"/>
        <v>59.2</v>
      </c>
      <c r="E104" s="8"/>
    </row>
    <row r="105" spans="1:5" ht="19.5" customHeight="1">
      <c r="A105" s="144" t="s">
        <v>600</v>
      </c>
      <c r="B105" s="111">
        <v>651</v>
      </c>
      <c r="C105" s="111">
        <v>754</v>
      </c>
      <c r="D105" s="97">
        <f t="shared" si="1"/>
        <v>115.8</v>
      </c>
      <c r="E105" s="8"/>
    </row>
    <row r="106" spans="1:5" ht="19.5" customHeight="1">
      <c r="A106" s="143" t="s">
        <v>602</v>
      </c>
      <c r="B106" s="111"/>
      <c r="C106" s="111"/>
      <c r="D106" s="97">
        <f t="shared" si="1"/>
      </c>
      <c r="E106" s="8"/>
    </row>
    <row r="107" spans="1:5" ht="19.5" customHeight="1">
      <c r="A107" s="143" t="s">
        <v>604</v>
      </c>
      <c r="B107" s="111"/>
      <c r="C107" s="111"/>
      <c r="D107" s="97">
        <f t="shared" si="1"/>
      </c>
      <c r="E107" s="8"/>
    </row>
    <row r="108" spans="1:5" ht="19.5" customHeight="1">
      <c r="A108" s="143" t="s">
        <v>651</v>
      </c>
      <c r="B108" s="111"/>
      <c r="C108" s="111"/>
      <c r="D108" s="97">
        <f t="shared" si="1"/>
      </c>
      <c r="E108" s="8"/>
    </row>
    <row r="109" spans="1:5" ht="19.5" customHeight="1">
      <c r="A109" s="144" t="s">
        <v>652</v>
      </c>
      <c r="B109" s="111"/>
      <c r="C109" s="111"/>
      <c r="D109" s="97">
        <f t="shared" si="1"/>
      </c>
      <c r="E109" s="8"/>
    </row>
    <row r="110" spans="1:5" ht="19.5" customHeight="1">
      <c r="A110" s="144" t="s">
        <v>653</v>
      </c>
      <c r="B110" s="111">
        <v>1</v>
      </c>
      <c r="C110" s="111"/>
      <c r="D110" s="97">
        <f t="shared" si="1"/>
        <v>0</v>
      </c>
      <c r="E110" s="8"/>
    </row>
    <row r="111" spans="1:5" ht="19.5" customHeight="1">
      <c r="A111" s="144" t="s">
        <v>655</v>
      </c>
      <c r="B111" s="111"/>
      <c r="C111" s="111"/>
      <c r="D111" s="97">
        <f t="shared" si="1"/>
      </c>
      <c r="E111" s="8"/>
    </row>
    <row r="112" spans="1:5" ht="19.5" customHeight="1">
      <c r="A112" s="143" t="s">
        <v>656</v>
      </c>
      <c r="B112" s="111">
        <v>2</v>
      </c>
      <c r="C112" s="111">
        <v>2</v>
      </c>
      <c r="D112" s="97">
        <f t="shared" si="1"/>
        <v>100</v>
      </c>
      <c r="E112" s="8"/>
    </row>
    <row r="113" spans="1:5" ht="19.5" customHeight="1">
      <c r="A113" s="143" t="s">
        <v>657</v>
      </c>
      <c r="B113" s="111"/>
      <c r="C113" s="111"/>
      <c r="D113" s="97">
        <f t="shared" si="1"/>
      </c>
      <c r="E113" s="8"/>
    </row>
    <row r="114" spans="1:5" ht="19.5" customHeight="1">
      <c r="A114" s="143" t="s">
        <v>658</v>
      </c>
      <c r="B114" s="111"/>
      <c r="C114" s="111"/>
      <c r="D114" s="97">
        <f t="shared" si="1"/>
      </c>
      <c r="E114" s="8"/>
    </row>
    <row r="115" spans="1:5" ht="19.5" customHeight="1">
      <c r="A115" s="144" t="s">
        <v>659</v>
      </c>
      <c r="B115" s="111"/>
      <c r="C115" s="111"/>
      <c r="D115" s="97">
        <f t="shared" si="1"/>
      </c>
      <c r="E115" s="8"/>
    </row>
    <row r="116" spans="1:5" ht="19.5" customHeight="1">
      <c r="A116" s="144" t="s">
        <v>660</v>
      </c>
      <c r="B116" s="111"/>
      <c r="C116" s="111"/>
      <c r="D116" s="97">
        <f t="shared" si="1"/>
      </c>
      <c r="E116" s="8"/>
    </row>
    <row r="117" spans="1:5" ht="19.5" customHeight="1">
      <c r="A117" s="144" t="s">
        <v>607</v>
      </c>
      <c r="B117" s="111">
        <v>658</v>
      </c>
      <c r="C117" s="111"/>
      <c r="D117" s="97">
        <f t="shared" si="1"/>
        <v>0</v>
      </c>
      <c r="E117" s="8"/>
    </row>
    <row r="118" spans="1:5" ht="19.5" customHeight="1">
      <c r="A118" s="144" t="s">
        <v>663</v>
      </c>
      <c r="B118" s="111">
        <v>30</v>
      </c>
      <c r="C118" s="111">
        <v>38</v>
      </c>
      <c r="D118" s="97">
        <f t="shared" si="1"/>
        <v>126.7</v>
      </c>
      <c r="E118" s="8"/>
    </row>
    <row r="119" spans="1:5" ht="19.5" customHeight="1">
      <c r="A119" s="94" t="s">
        <v>52</v>
      </c>
      <c r="B119" s="113">
        <f>SUM(B120:B127)</f>
        <v>1311</v>
      </c>
      <c r="C119" s="113">
        <f>SUM(C120:C127)</f>
        <v>1146</v>
      </c>
      <c r="D119" s="97">
        <f t="shared" si="1"/>
        <v>87.4</v>
      </c>
      <c r="E119" s="8"/>
    </row>
    <row r="120" spans="1:5" ht="19.5" customHeight="1">
      <c r="A120" s="143" t="s">
        <v>600</v>
      </c>
      <c r="B120" s="111">
        <v>389</v>
      </c>
      <c r="C120" s="111">
        <v>398</v>
      </c>
      <c r="D120" s="97">
        <f t="shared" si="1"/>
        <v>102.3</v>
      </c>
      <c r="E120" s="8"/>
    </row>
    <row r="121" spans="1:5" ht="19.5" customHeight="1">
      <c r="A121" s="143" t="s">
        <v>602</v>
      </c>
      <c r="B121" s="111"/>
      <c r="C121" s="111"/>
      <c r="D121" s="97">
        <f t="shared" si="1"/>
      </c>
      <c r="E121" s="8"/>
    </row>
    <row r="122" spans="1:5" ht="19.5" customHeight="1">
      <c r="A122" s="143" t="s">
        <v>604</v>
      </c>
      <c r="B122" s="111"/>
      <c r="C122" s="111"/>
      <c r="D122" s="97">
        <f t="shared" si="1"/>
      </c>
      <c r="E122" s="8"/>
    </row>
    <row r="123" spans="1:5" ht="19.5" customHeight="1">
      <c r="A123" s="144" t="s">
        <v>668</v>
      </c>
      <c r="B123" s="111"/>
      <c r="C123" s="111"/>
      <c r="D123" s="97">
        <f t="shared" si="1"/>
      </c>
      <c r="E123" s="8"/>
    </row>
    <row r="124" spans="1:5" ht="19.5" customHeight="1">
      <c r="A124" s="144" t="s">
        <v>670</v>
      </c>
      <c r="B124" s="111"/>
      <c r="C124" s="111"/>
      <c r="D124" s="97">
        <f t="shared" si="1"/>
      </c>
      <c r="E124" s="8"/>
    </row>
    <row r="125" spans="1:5" ht="19.5" customHeight="1">
      <c r="A125" s="144" t="s">
        <v>671</v>
      </c>
      <c r="B125" s="111"/>
      <c r="C125" s="111"/>
      <c r="D125" s="97">
        <f t="shared" si="1"/>
      </c>
      <c r="E125" s="8"/>
    </row>
    <row r="126" spans="1:5" ht="19.5" customHeight="1">
      <c r="A126" s="143" t="s">
        <v>607</v>
      </c>
      <c r="B126" s="111">
        <v>277</v>
      </c>
      <c r="C126" s="111">
        <v>96</v>
      </c>
      <c r="D126" s="97">
        <f t="shared" si="1"/>
        <v>34.7</v>
      </c>
      <c r="E126" s="8"/>
    </row>
    <row r="127" spans="1:5" ht="19.5" customHeight="1">
      <c r="A127" s="143" t="s">
        <v>672</v>
      </c>
      <c r="B127" s="111">
        <v>645</v>
      </c>
      <c r="C127" s="111">
        <v>652</v>
      </c>
      <c r="D127" s="97">
        <f t="shared" si="1"/>
        <v>101.1</v>
      </c>
      <c r="E127" s="8"/>
    </row>
    <row r="128" spans="1:5" ht="19.5" customHeight="1">
      <c r="A128" s="94" t="s">
        <v>53</v>
      </c>
      <c r="B128" s="113">
        <f>SUM(B129:B138)</f>
        <v>1353</v>
      </c>
      <c r="C128" s="113">
        <f>SUM(C129:C138)</f>
        <v>1388</v>
      </c>
      <c r="D128" s="97">
        <f t="shared" si="1"/>
        <v>102.6</v>
      </c>
      <c r="E128" s="8"/>
    </row>
    <row r="129" spans="1:5" ht="19.5" customHeight="1">
      <c r="A129" s="143" t="s">
        <v>600</v>
      </c>
      <c r="B129" s="111">
        <v>210</v>
      </c>
      <c r="C129" s="111">
        <v>211</v>
      </c>
      <c r="D129" s="97">
        <f t="shared" si="1"/>
        <v>100.5</v>
      </c>
      <c r="E129" s="8"/>
    </row>
    <row r="130" spans="1:5" ht="19.5" customHeight="1">
      <c r="A130" s="143" t="s">
        <v>602</v>
      </c>
      <c r="B130" s="111"/>
      <c r="C130" s="111"/>
      <c r="D130" s="97">
        <f t="shared" si="1"/>
      </c>
      <c r="E130" s="8"/>
    </row>
    <row r="131" spans="1:5" ht="19.5" customHeight="1">
      <c r="A131" s="143" t="s">
        <v>604</v>
      </c>
      <c r="B131" s="111"/>
      <c r="C131" s="111"/>
      <c r="D131" s="97">
        <f t="shared" si="1"/>
      </c>
      <c r="E131" s="8"/>
    </row>
    <row r="132" spans="1:5" ht="19.5" customHeight="1">
      <c r="A132" s="144" t="s">
        <v>676</v>
      </c>
      <c r="B132" s="111"/>
      <c r="C132" s="111"/>
      <c r="D132" s="97">
        <f t="shared" si="1"/>
      </c>
      <c r="E132" s="8"/>
    </row>
    <row r="133" spans="1:5" ht="19.5" customHeight="1">
      <c r="A133" s="144" t="s">
        <v>677</v>
      </c>
      <c r="B133" s="111"/>
      <c r="C133" s="111"/>
      <c r="D133" s="97">
        <f aca="true" t="shared" si="2" ref="D133:D196">IF(B133=0,"",ROUND(C133/B133*100,1))</f>
      </c>
      <c r="E133" s="8"/>
    </row>
    <row r="134" spans="1:5" ht="19.5" customHeight="1">
      <c r="A134" s="144" t="s">
        <v>679</v>
      </c>
      <c r="B134" s="111"/>
      <c r="C134" s="111"/>
      <c r="D134" s="97">
        <f t="shared" si="2"/>
      </c>
      <c r="E134" s="8"/>
    </row>
    <row r="135" spans="1:5" ht="19.5" customHeight="1">
      <c r="A135" s="143" t="s">
        <v>680</v>
      </c>
      <c r="B135" s="111"/>
      <c r="C135" s="111"/>
      <c r="D135" s="97">
        <f t="shared" si="2"/>
      </c>
      <c r="E135" s="8"/>
    </row>
    <row r="136" spans="1:5" ht="19.5" customHeight="1">
      <c r="A136" s="143" t="s">
        <v>681</v>
      </c>
      <c r="B136" s="111">
        <v>390</v>
      </c>
      <c r="C136" s="111">
        <v>626</v>
      </c>
      <c r="D136" s="97">
        <f t="shared" si="2"/>
        <v>160.5</v>
      </c>
      <c r="E136" s="8"/>
    </row>
    <row r="137" spans="1:5" ht="19.5" customHeight="1">
      <c r="A137" s="143" t="s">
        <v>607</v>
      </c>
      <c r="B137" s="111">
        <v>169</v>
      </c>
      <c r="C137" s="111">
        <v>153</v>
      </c>
      <c r="D137" s="97">
        <f t="shared" si="2"/>
        <v>90.5</v>
      </c>
      <c r="E137" s="8"/>
    </row>
    <row r="138" spans="1:5" ht="19.5" customHeight="1">
      <c r="A138" s="144" t="s">
        <v>682</v>
      </c>
      <c r="B138" s="111">
        <v>584</v>
      </c>
      <c r="C138" s="111">
        <v>398</v>
      </c>
      <c r="D138" s="97">
        <f t="shared" si="2"/>
        <v>68.2</v>
      </c>
      <c r="E138" s="8"/>
    </row>
    <row r="139" spans="1:5" ht="19.5" customHeight="1">
      <c r="A139" s="144" t="s">
        <v>54</v>
      </c>
      <c r="B139" s="113">
        <f>SUM(B140:B150)</f>
        <v>0</v>
      </c>
      <c r="C139" s="113">
        <f>SUM(C140:C150)</f>
        <v>0</v>
      </c>
      <c r="D139" s="97">
        <f t="shared" si="2"/>
      </c>
      <c r="E139" s="8"/>
    </row>
    <row r="140" spans="1:5" ht="19.5" customHeight="1">
      <c r="A140" s="144" t="s">
        <v>600</v>
      </c>
      <c r="B140" s="111"/>
      <c r="C140" s="111"/>
      <c r="D140" s="97">
        <f t="shared" si="2"/>
      </c>
      <c r="E140" s="8"/>
    </row>
    <row r="141" spans="1:5" ht="19.5" customHeight="1">
      <c r="A141" s="94" t="s">
        <v>602</v>
      </c>
      <c r="B141" s="111"/>
      <c r="C141" s="111"/>
      <c r="D141" s="97">
        <f t="shared" si="2"/>
      </c>
      <c r="E141" s="8"/>
    </row>
    <row r="142" spans="1:5" ht="19.5" customHeight="1">
      <c r="A142" s="143" t="s">
        <v>604</v>
      </c>
      <c r="B142" s="111"/>
      <c r="C142" s="111"/>
      <c r="D142" s="97">
        <f t="shared" si="2"/>
      </c>
      <c r="E142" s="8"/>
    </row>
    <row r="143" spans="1:5" ht="19.5" customHeight="1">
      <c r="A143" s="143" t="s">
        <v>661</v>
      </c>
      <c r="B143" s="111"/>
      <c r="C143" s="111"/>
      <c r="D143" s="97">
        <f t="shared" si="2"/>
      </c>
      <c r="E143" s="8"/>
    </row>
    <row r="144" spans="1:5" ht="19.5" customHeight="1">
      <c r="A144" s="143" t="s">
        <v>662</v>
      </c>
      <c r="B144" s="111"/>
      <c r="C144" s="111"/>
      <c r="D144" s="97">
        <f t="shared" si="2"/>
      </c>
      <c r="E144" s="8"/>
    </row>
    <row r="145" spans="1:5" ht="19.5" customHeight="1">
      <c r="A145" s="144" t="s">
        <v>664</v>
      </c>
      <c r="B145" s="111"/>
      <c r="C145" s="111"/>
      <c r="D145" s="97">
        <f t="shared" si="2"/>
      </c>
      <c r="E145" s="8"/>
    </row>
    <row r="146" spans="1:5" ht="19.5" customHeight="1">
      <c r="A146" s="144" t="s">
        <v>665</v>
      </c>
      <c r="B146" s="111"/>
      <c r="C146" s="111"/>
      <c r="D146" s="97">
        <f t="shared" si="2"/>
      </c>
      <c r="E146" s="8"/>
    </row>
    <row r="147" spans="1:5" ht="19.5" customHeight="1">
      <c r="A147" s="144" t="s">
        <v>666</v>
      </c>
      <c r="B147" s="111"/>
      <c r="C147" s="111"/>
      <c r="D147" s="97">
        <f t="shared" si="2"/>
      </c>
      <c r="E147" s="8"/>
    </row>
    <row r="148" spans="1:5" ht="19.5" customHeight="1">
      <c r="A148" s="143" t="s">
        <v>667</v>
      </c>
      <c r="B148" s="111"/>
      <c r="C148" s="111"/>
      <c r="D148" s="97">
        <f t="shared" si="2"/>
      </c>
      <c r="E148" s="8"/>
    </row>
    <row r="149" spans="1:5" ht="19.5" customHeight="1">
      <c r="A149" s="143" t="s">
        <v>607</v>
      </c>
      <c r="B149" s="111"/>
      <c r="C149" s="111"/>
      <c r="D149" s="97">
        <f t="shared" si="2"/>
      </c>
      <c r="E149" s="8"/>
    </row>
    <row r="150" spans="1:5" ht="19.5" customHeight="1">
      <c r="A150" s="143" t="s">
        <v>669</v>
      </c>
      <c r="B150" s="111"/>
      <c r="C150" s="111"/>
      <c r="D150" s="97">
        <f t="shared" si="2"/>
      </c>
      <c r="E150" s="8"/>
    </row>
    <row r="151" spans="1:5" ht="19.5" customHeight="1">
      <c r="A151" s="144" t="s">
        <v>55</v>
      </c>
      <c r="B151" s="113">
        <f>SUM(B152:B160)</f>
        <v>1424</v>
      </c>
      <c r="C151" s="113">
        <f>SUM(C152:C160)</f>
        <v>1057</v>
      </c>
      <c r="D151" s="97">
        <f t="shared" si="2"/>
        <v>74.2</v>
      </c>
      <c r="E151" s="8"/>
    </row>
    <row r="152" spans="1:5" ht="19.5" customHeight="1">
      <c r="A152" s="144" t="s">
        <v>600</v>
      </c>
      <c r="B152" s="111">
        <v>942</v>
      </c>
      <c r="C152" s="111">
        <v>957</v>
      </c>
      <c r="D152" s="97">
        <f t="shared" si="2"/>
        <v>101.6</v>
      </c>
      <c r="E152" s="8"/>
    </row>
    <row r="153" spans="1:5" ht="19.5" customHeight="1">
      <c r="A153" s="144" t="s">
        <v>602</v>
      </c>
      <c r="B153" s="111"/>
      <c r="C153" s="111"/>
      <c r="D153" s="97">
        <f t="shared" si="2"/>
      </c>
      <c r="E153" s="8"/>
    </row>
    <row r="154" spans="1:5" ht="19.5" customHeight="1">
      <c r="A154" s="94" t="s">
        <v>604</v>
      </c>
      <c r="B154" s="111"/>
      <c r="C154" s="111"/>
      <c r="D154" s="97">
        <f t="shared" si="2"/>
      </c>
      <c r="E154" s="8"/>
    </row>
    <row r="155" spans="1:5" ht="19.5" customHeight="1">
      <c r="A155" s="143" t="s">
        <v>673</v>
      </c>
      <c r="B155" s="111"/>
      <c r="C155" s="111">
        <v>100</v>
      </c>
      <c r="D155" s="97">
        <f t="shared" si="2"/>
      </c>
      <c r="E155" s="8"/>
    </row>
    <row r="156" spans="1:5" ht="19.5" customHeight="1">
      <c r="A156" s="143" t="s">
        <v>674</v>
      </c>
      <c r="B156" s="111"/>
      <c r="C156" s="111"/>
      <c r="D156" s="97">
        <f t="shared" si="2"/>
      </c>
      <c r="E156" s="8"/>
    </row>
    <row r="157" spans="1:5" ht="19.5" customHeight="1">
      <c r="A157" s="143" t="s">
        <v>675</v>
      </c>
      <c r="B157" s="111"/>
      <c r="C157" s="111"/>
      <c r="D157" s="97">
        <f t="shared" si="2"/>
      </c>
      <c r="E157" s="8"/>
    </row>
    <row r="158" spans="1:5" ht="19.5" customHeight="1">
      <c r="A158" s="144" t="s">
        <v>635</v>
      </c>
      <c r="B158" s="111"/>
      <c r="C158" s="111"/>
      <c r="D158" s="97">
        <f t="shared" si="2"/>
      </c>
      <c r="E158" s="8"/>
    </row>
    <row r="159" spans="1:5" ht="19.5" customHeight="1">
      <c r="A159" s="144" t="s">
        <v>607</v>
      </c>
      <c r="B159" s="111">
        <v>191</v>
      </c>
      <c r="C159" s="111"/>
      <c r="D159" s="97">
        <f t="shared" si="2"/>
        <v>0</v>
      </c>
      <c r="E159" s="8"/>
    </row>
    <row r="160" spans="1:5" ht="19.5" customHeight="1">
      <c r="A160" s="144" t="s">
        <v>678</v>
      </c>
      <c r="B160" s="111">
        <v>291</v>
      </c>
      <c r="C160" s="111"/>
      <c r="D160" s="97">
        <f t="shared" si="2"/>
        <v>0</v>
      </c>
      <c r="E160" s="8"/>
    </row>
    <row r="161" spans="1:5" ht="19.5" customHeight="1">
      <c r="A161" s="143" t="s">
        <v>56</v>
      </c>
      <c r="B161" s="113">
        <f>SUM(B162:B173)</f>
        <v>1313</v>
      </c>
      <c r="C161" s="113">
        <f>SUM(C162:C173)</f>
        <v>651</v>
      </c>
      <c r="D161" s="97">
        <f t="shared" si="2"/>
        <v>49.6</v>
      </c>
      <c r="E161" s="8"/>
    </row>
    <row r="162" spans="1:5" ht="19.5" customHeight="1">
      <c r="A162" s="143" t="s">
        <v>600</v>
      </c>
      <c r="B162" s="111">
        <v>60</v>
      </c>
      <c r="C162" s="111"/>
      <c r="D162" s="97">
        <f t="shared" si="2"/>
        <v>0</v>
      </c>
      <c r="E162" s="8"/>
    </row>
    <row r="163" spans="1:5" ht="19.5" customHeight="1">
      <c r="A163" s="143" t="s">
        <v>602</v>
      </c>
      <c r="B163" s="111"/>
      <c r="C163" s="111"/>
      <c r="D163" s="97">
        <f t="shared" si="2"/>
      </c>
      <c r="E163" s="8"/>
    </row>
    <row r="164" spans="1:5" ht="19.5" customHeight="1">
      <c r="A164" s="144" t="s">
        <v>604</v>
      </c>
      <c r="B164" s="111"/>
      <c r="C164" s="111"/>
      <c r="D164" s="97">
        <f t="shared" si="2"/>
      </c>
      <c r="E164" s="8"/>
    </row>
    <row r="165" spans="1:5" ht="19.5" customHeight="1">
      <c r="A165" s="144" t="s">
        <v>683</v>
      </c>
      <c r="B165" s="111"/>
      <c r="C165" s="111"/>
      <c r="D165" s="97">
        <f t="shared" si="2"/>
      </c>
      <c r="E165" s="8"/>
    </row>
    <row r="166" spans="1:5" ht="20.25" customHeight="1">
      <c r="A166" s="144" t="s">
        <v>684</v>
      </c>
      <c r="B166" s="111"/>
      <c r="C166" s="111"/>
      <c r="D166" s="97">
        <f t="shared" si="2"/>
      </c>
      <c r="E166" s="8"/>
    </row>
    <row r="167" spans="1:5" ht="19.5" customHeight="1">
      <c r="A167" s="144" t="s">
        <v>685</v>
      </c>
      <c r="B167" s="111"/>
      <c r="C167" s="111">
        <v>160</v>
      </c>
      <c r="D167" s="97">
        <f t="shared" si="2"/>
      </c>
      <c r="E167" s="8"/>
    </row>
    <row r="168" spans="1:5" ht="19.5" customHeight="1">
      <c r="A168" s="143" t="s">
        <v>687</v>
      </c>
      <c r="B168" s="111"/>
      <c r="C168" s="111"/>
      <c r="D168" s="97">
        <f t="shared" si="2"/>
      </c>
      <c r="E168" s="8"/>
    </row>
    <row r="169" spans="1:5" ht="19.5" customHeight="1">
      <c r="A169" s="143" t="s">
        <v>688</v>
      </c>
      <c r="B169" s="111"/>
      <c r="C169" s="111"/>
      <c r="D169" s="97">
        <f t="shared" si="2"/>
      </c>
      <c r="E169" s="8"/>
    </row>
    <row r="170" spans="1:5" ht="19.5" customHeight="1">
      <c r="A170" s="143" t="s">
        <v>690</v>
      </c>
      <c r="B170" s="111"/>
      <c r="C170" s="111"/>
      <c r="D170" s="97">
        <f t="shared" si="2"/>
      </c>
      <c r="E170" s="8"/>
    </row>
    <row r="171" spans="1:5" ht="19.5" customHeight="1">
      <c r="A171" s="144" t="s">
        <v>635</v>
      </c>
      <c r="B171" s="111"/>
      <c r="C171" s="111"/>
      <c r="D171" s="97">
        <f t="shared" si="2"/>
      </c>
      <c r="E171" s="8"/>
    </row>
    <row r="172" spans="1:5" ht="19.5" customHeight="1">
      <c r="A172" s="144" t="s">
        <v>607</v>
      </c>
      <c r="B172" s="111">
        <v>425</v>
      </c>
      <c r="C172" s="111">
        <v>300</v>
      </c>
      <c r="D172" s="97">
        <f t="shared" si="2"/>
        <v>70.6</v>
      </c>
      <c r="E172" s="8"/>
    </row>
    <row r="173" spans="1:5" ht="19.5" customHeight="1">
      <c r="A173" s="144" t="s">
        <v>691</v>
      </c>
      <c r="B173" s="111">
        <v>828</v>
      </c>
      <c r="C173" s="111">
        <v>191</v>
      </c>
      <c r="D173" s="97">
        <f t="shared" si="2"/>
        <v>23.1</v>
      </c>
      <c r="E173" s="8"/>
    </row>
    <row r="174" spans="1:5" ht="19.5" customHeight="1">
      <c r="A174" s="143" t="s">
        <v>57</v>
      </c>
      <c r="B174" s="113">
        <f>SUM(B175:B180)</f>
        <v>95</v>
      </c>
      <c r="C174" s="113">
        <f>SUM(C175:C180)</f>
        <v>86</v>
      </c>
      <c r="D174" s="97">
        <f t="shared" si="2"/>
        <v>90.5</v>
      </c>
      <c r="E174" s="8"/>
    </row>
    <row r="175" spans="1:5" ht="19.5" customHeight="1">
      <c r="A175" s="143" t="s">
        <v>600</v>
      </c>
      <c r="B175" s="111">
        <v>74</v>
      </c>
      <c r="C175" s="111">
        <v>70</v>
      </c>
      <c r="D175" s="97">
        <f t="shared" si="2"/>
        <v>94.6</v>
      </c>
      <c r="E175" s="8"/>
    </row>
    <row r="176" spans="1:5" s="56" customFormat="1" ht="19.5" customHeight="1">
      <c r="A176" s="143" t="s">
        <v>602</v>
      </c>
      <c r="B176" s="111"/>
      <c r="C176" s="111"/>
      <c r="D176" s="97">
        <f t="shared" si="2"/>
      </c>
      <c r="E176" s="8"/>
    </row>
    <row r="177" spans="1:5" ht="19.5" customHeight="1">
      <c r="A177" s="144" t="s">
        <v>604</v>
      </c>
      <c r="B177" s="111"/>
      <c r="C177" s="111"/>
      <c r="D177" s="97">
        <f t="shared" si="2"/>
      </c>
      <c r="E177" s="8"/>
    </row>
    <row r="178" spans="1:5" ht="19.5" customHeight="1">
      <c r="A178" s="144" t="s">
        <v>694</v>
      </c>
      <c r="B178" s="111">
        <v>21</v>
      </c>
      <c r="C178" s="111">
        <v>16</v>
      </c>
      <c r="D178" s="97">
        <f t="shared" si="2"/>
        <v>76.2</v>
      </c>
      <c r="E178" s="8"/>
    </row>
    <row r="179" spans="1:5" ht="19.5" customHeight="1">
      <c r="A179" s="144" t="s">
        <v>607</v>
      </c>
      <c r="B179" s="111"/>
      <c r="C179" s="111"/>
      <c r="D179" s="97">
        <f t="shared" si="2"/>
      </c>
      <c r="E179" s="8"/>
    </row>
    <row r="180" spans="1:5" ht="19.5" customHeight="1">
      <c r="A180" s="94" t="s">
        <v>695</v>
      </c>
      <c r="B180" s="111"/>
      <c r="C180" s="111"/>
      <c r="D180" s="97">
        <f t="shared" si="2"/>
      </c>
      <c r="E180" s="8"/>
    </row>
    <row r="181" spans="1:5" ht="19.5" customHeight="1">
      <c r="A181" s="143" t="s">
        <v>58</v>
      </c>
      <c r="B181" s="113">
        <f>SUM(B182:B187)</f>
        <v>57</v>
      </c>
      <c r="C181" s="113">
        <f>SUM(C182:C187)</f>
        <v>48</v>
      </c>
      <c r="D181" s="97">
        <f t="shared" si="2"/>
        <v>84.2</v>
      </c>
      <c r="E181" s="8"/>
    </row>
    <row r="182" spans="1:5" ht="19.5" customHeight="1">
      <c r="A182" s="143" t="s">
        <v>600</v>
      </c>
      <c r="B182" s="111"/>
      <c r="C182" s="111"/>
      <c r="D182" s="97">
        <f t="shared" si="2"/>
      </c>
      <c r="E182" s="8"/>
    </row>
    <row r="183" spans="1:5" ht="20.25" customHeight="1">
      <c r="A183" s="143" t="s">
        <v>602</v>
      </c>
      <c r="B183" s="111"/>
      <c r="C183" s="111"/>
      <c r="D183" s="97">
        <f t="shared" si="2"/>
      </c>
      <c r="E183" s="8"/>
    </row>
    <row r="184" spans="1:5" ht="19.5" customHeight="1">
      <c r="A184" s="144" t="s">
        <v>604</v>
      </c>
      <c r="B184" s="111"/>
      <c r="C184" s="111"/>
      <c r="D184" s="97">
        <f t="shared" si="2"/>
      </c>
      <c r="E184" s="8"/>
    </row>
    <row r="185" spans="1:5" ht="19.5" customHeight="1">
      <c r="A185" s="144" t="s">
        <v>697</v>
      </c>
      <c r="B185" s="111">
        <v>47</v>
      </c>
      <c r="C185" s="111">
        <v>43</v>
      </c>
      <c r="D185" s="97">
        <f t="shared" si="2"/>
        <v>91.5</v>
      </c>
      <c r="E185" s="8"/>
    </row>
    <row r="186" spans="1:5" ht="19.5" customHeight="1">
      <c r="A186" s="144" t="s">
        <v>607</v>
      </c>
      <c r="B186" s="111"/>
      <c r="C186" s="111"/>
      <c r="D186" s="97">
        <f t="shared" si="2"/>
      </c>
      <c r="E186" s="8"/>
    </row>
    <row r="187" spans="1:5" ht="19.5" customHeight="1">
      <c r="A187" s="143" t="s">
        <v>698</v>
      </c>
      <c r="B187" s="111">
        <v>10</v>
      </c>
      <c r="C187" s="111">
        <v>5</v>
      </c>
      <c r="D187" s="97">
        <f t="shared" si="2"/>
        <v>50</v>
      </c>
      <c r="E187" s="8"/>
    </row>
    <row r="188" spans="1:5" ht="19.5" customHeight="1">
      <c r="A188" s="143" t="s">
        <v>59</v>
      </c>
      <c r="B188" s="113">
        <f>SUM(B189:B196)</f>
        <v>0</v>
      </c>
      <c r="C188" s="113">
        <f>SUM(C189:C196)</f>
        <v>0</v>
      </c>
      <c r="D188" s="97">
        <f t="shared" si="2"/>
      </c>
      <c r="E188" s="8"/>
    </row>
    <row r="189" spans="1:5" ht="19.5" customHeight="1">
      <c r="A189" s="143" t="s">
        <v>600</v>
      </c>
      <c r="B189" s="111"/>
      <c r="C189" s="111"/>
      <c r="D189" s="97">
        <f t="shared" si="2"/>
      </c>
      <c r="E189" s="8"/>
    </row>
    <row r="190" spans="1:5" ht="19.5" customHeight="1">
      <c r="A190" s="144" t="s">
        <v>602</v>
      </c>
      <c r="B190" s="111"/>
      <c r="C190" s="111"/>
      <c r="D190" s="97">
        <f t="shared" si="2"/>
      </c>
      <c r="E190" s="8"/>
    </row>
    <row r="191" spans="1:5" ht="19.5" customHeight="1">
      <c r="A191" s="144" t="s">
        <v>604</v>
      </c>
      <c r="B191" s="111"/>
      <c r="C191" s="111"/>
      <c r="D191" s="97">
        <f t="shared" si="2"/>
      </c>
      <c r="E191" s="8"/>
    </row>
    <row r="192" spans="1:5" ht="19.5" customHeight="1">
      <c r="A192" s="144" t="s">
        <v>702</v>
      </c>
      <c r="B192" s="111"/>
      <c r="C192" s="111"/>
      <c r="D192" s="97">
        <f t="shared" si="2"/>
      </c>
      <c r="E192" s="8"/>
    </row>
    <row r="193" spans="1:5" ht="19.5" customHeight="1">
      <c r="A193" s="94" t="s">
        <v>703</v>
      </c>
      <c r="B193" s="111"/>
      <c r="C193" s="111"/>
      <c r="D193" s="97">
        <f t="shared" si="2"/>
      </c>
      <c r="E193" s="8"/>
    </row>
    <row r="194" spans="1:5" ht="19.5" customHeight="1">
      <c r="A194" s="143" t="s">
        <v>686</v>
      </c>
      <c r="B194" s="111"/>
      <c r="C194" s="111"/>
      <c r="D194" s="97">
        <f t="shared" si="2"/>
      </c>
      <c r="E194" s="8"/>
    </row>
    <row r="195" spans="1:5" ht="19.5" customHeight="1">
      <c r="A195" s="143" t="s">
        <v>607</v>
      </c>
      <c r="B195" s="111"/>
      <c r="C195" s="111"/>
      <c r="D195" s="97">
        <f t="shared" si="2"/>
      </c>
      <c r="E195" s="8"/>
    </row>
    <row r="196" spans="1:5" ht="19.5" customHeight="1">
      <c r="A196" s="143" t="s">
        <v>689</v>
      </c>
      <c r="B196" s="111"/>
      <c r="C196" s="111"/>
      <c r="D196" s="97">
        <f t="shared" si="2"/>
      </c>
      <c r="E196" s="8"/>
    </row>
    <row r="197" spans="1:5" ht="19.5" customHeight="1">
      <c r="A197" s="144" t="s">
        <v>60</v>
      </c>
      <c r="B197" s="113">
        <f>SUM(B198:B202)</f>
        <v>301</v>
      </c>
      <c r="C197" s="113">
        <f>SUM(C198:C202)</f>
        <v>105</v>
      </c>
      <c r="D197" s="97">
        <f aca="true" t="shared" si="3" ref="D197:D260">IF(B197=0,"",ROUND(C197/B197*100,1))</f>
        <v>34.9</v>
      </c>
      <c r="E197" s="8"/>
    </row>
    <row r="198" spans="1:5" ht="19.5" customHeight="1">
      <c r="A198" s="144" t="s">
        <v>600</v>
      </c>
      <c r="B198" s="111"/>
      <c r="C198" s="111"/>
      <c r="D198" s="97">
        <f t="shared" si="3"/>
      </c>
      <c r="E198" s="8"/>
    </row>
    <row r="199" spans="1:5" ht="19.5" customHeight="1">
      <c r="A199" s="144" t="s">
        <v>602</v>
      </c>
      <c r="B199" s="111"/>
      <c r="C199" s="111"/>
      <c r="D199" s="97">
        <f t="shared" si="3"/>
      </c>
      <c r="E199" s="8"/>
    </row>
    <row r="200" spans="1:5" ht="19.5" customHeight="1">
      <c r="A200" s="143" t="s">
        <v>604</v>
      </c>
      <c r="B200" s="111"/>
      <c r="C200" s="111"/>
      <c r="D200" s="97">
        <f t="shared" si="3"/>
      </c>
      <c r="E200" s="8"/>
    </row>
    <row r="201" spans="1:5" ht="19.5" customHeight="1">
      <c r="A201" s="143" t="s">
        <v>692</v>
      </c>
      <c r="B201" s="111"/>
      <c r="C201" s="111"/>
      <c r="D201" s="97">
        <f t="shared" si="3"/>
      </c>
      <c r="E201" s="8"/>
    </row>
    <row r="202" spans="1:5" ht="19.5" customHeight="1">
      <c r="A202" s="143" t="s">
        <v>693</v>
      </c>
      <c r="B202" s="111">
        <v>301</v>
      </c>
      <c r="C202" s="111">
        <v>105</v>
      </c>
      <c r="D202" s="97">
        <f t="shared" si="3"/>
        <v>34.9</v>
      </c>
      <c r="E202" s="8"/>
    </row>
    <row r="203" spans="1:5" ht="19.5" customHeight="1">
      <c r="A203" s="144" t="s">
        <v>61</v>
      </c>
      <c r="B203" s="113">
        <f>SUM(B204:B209)</f>
        <v>40</v>
      </c>
      <c r="C203" s="113">
        <f>SUM(C204:C209)</f>
        <v>35</v>
      </c>
      <c r="D203" s="97">
        <f t="shared" si="3"/>
        <v>87.5</v>
      </c>
      <c r="E203" s="8"/>
    </row>
    <row r="204" spans="1:5" ht="19.5" customHeight="1">
      <c r="A204" s="144" t="s">
        <v>600</v>
      </c>
      <c r="B204" s="111">
        <v>36</v>
      </c>
      <c r="C204" s="111">
        <v>29</v>
      </c>
      <c r="D204" s="97">
        <f t="shared" si="3"/>
        <v>80.6</v>
      </c>
      <c r="E204" s="8"/>
    </row>
    <row r="205" spans="1:5" ht="19.5" customHeight="1">
      <c r="A205" s="144" t="s">
        <v>602</v>
      </c>
      <c r="B205" s="111"/>
      <c r="C205" s="111"/>
      <c r="D205" s="97">
        <f t="shared" si="3"/>
      </c>
      <c r="E205" s="8"/>
    </row>
    <row r="206" spans="1:5" ht="19.5" customHeight="1">
      <c r="A206" s="94" t="s">
        <v>604</v>
      </c>
      <c r="B206" s="111"/>
      <c r="C206" s="111"/>
      <c r="D206" s="97">
        <f t="shared" si="3"/>
      </c>
      <c r="E206" s="8"/>
    </row>
    <row r="207" spans="1:5" ht="19.5" customHeight="1">
      <c r="A207" s="143" t="s">
        <v>624</v>
      </c>
      <c r="B207" s="111"/>
      <c r="C207" s="111"/>
      <c r="D207" s="97">
        <f t="shared" si="3"/>
      </c>
      <c r="E207" s="8"/>
    </row>
    <row r="208" spans="1:5" ht="19.5" customHeight="1">
      <c r="A208" s="143" t="s">
        <v>607</v>
      </c>
      <c r="B208" s="111"/>
      <c r="C208" s="111"/>
      <c r="D208" s="97">
        <f t="shared" si="3"/>
      </c>
      <c r="E208" s="8"/>
    </row>
    <row r="209" spans="1:5" ht="19.5" customHeight="1">
      <c r="A209" s="143" t="s">
        <v>696</v>
      </c>
      <c r="B209" s="111">
        <v>4</v>
      </c>
      <c r="C209" s="111">
        <v>6</v>
      </c>
      <c r="D209" s="97">
        <f t="shared" si="3"/>
        <v>150</v>
      </c>
      <c r="E209" s="8"/>
    </row>
    <row r="210" spans="1:5" ht="19.5" customHeight="1">
      <c r="A210" s="144" t="s">
        <v>62</v>
      </c>
      <c r="B210" s="113">
        <f>SUM(B211:B217)</f>
        <v>230</v>
      </c>
      <c r="C210" s="113">
        <f>SUM(C211:C217)</f>
        <v>208</v>
      </c>
      <c r="D210" s="97">
        <f t="shared" si="3"/>
        <v>90.4</v>
      </c>
      <c r="E210" s="8"/>
    </row>
    <row r="211" spans="1:5" ht="19.5" customHeight="1">
      <c r="A211" s="144" t="s">
        <v>600</v>
      </c>
      <c r="B211" s="111">
        <v>149</v>
      </c>
      <c r="C211" s="111">
        <v>131</v>
      </c>
      <c r="D211" s="97">
        <f t="shared" si="3"/>
        <v>87.9</v>
      </c>
      <c r="E211" s="16"/>
    </row>
    <row r="212" spans="1:5" ht="19.5" customHeight="1">
      <c r="A212" s="144" t="s">
        <v>602</v>
      </c>
      <c r="B212" s="111"/>
      <c r="C212" s="111"/>
      <c r="D212" s="97">
        <f t="shared" si="3"/>
      </c>
      <c r="E212" s="16"/>
    </row>
    <row r="213" spans="1:5" ht="19.5" customHeight="1">
      <c r="A213" s="143" t="s">
        <v>604</v>
      </c>
      <c r="B213" s="114"/>
      <c r="C213" s="114"/>
      <c r="D213" s="97">
        <f t="shared" si="3"/>
      </c>
      <c r="E213" s="16"/>
    </row>
    <row r="214" spans="1:5" ht="19.5" customHeight="1">
      <c r="A214" s="143" t="s">
        <v>699</v>
      </c>
      <c r="B214" s="114"/>
      <c r="C214" s="111"/>
      <c r="D214" s="97">
        <f t="shared" si="3"/>
      </c>
      <c r="E214" s="8"/>
    </row>
    <row r="215" spans="1:5" ht="19.5" customHeight="1">
      <c r="A215" s="143" t="s">
        <v>700</v>
      </c>
      <c r="B215" s="114"/>
      <c r="C215" s="111"/>
      <c r="D215" s="97">
        <f t="shared" si="3"/>
      </c>
      <c r="E215" s="8"/>
    </row>
    <row r="216" spans="1:5" ht="19.5" customHeight="1">
      <c r="A216" s="144" t="s">
        <v>607</v>
      </c>
      <c r="B216" s="111">
        <v>43</v>
      </c>
      <c r="C216" s="115">
        <v>23</v>
      </c>
      <c r="D216" s="97">
        <f t="shared" si="3"/>
        <v>53.5</v>
      </c>
      <c r="E216" s="8"/>
    </row>
    <row r="217" spans="1:5" ht="19.5" customHeight="1">
      <c r="A217" s="144" t="s">
        <v>701</v>
      </c>
      <c r="B217" s="111">
        <v>38</v>
      </c>
      <c r="C217" s="115">
        <v>54</v>
      </c>
      <c r="D217" s="97">
        <f t="shared" si="3"/>
        <v>142.1</v>
      </c>
      <c r="E217" s="8"/>
    </row>
    <row r="218" spans="1:5" ht="19.5" customHeight="1">
      <c r="A218" s="144" t="s">
        <v>63</v>
      </c>
      <c r="B218" s="110">
        <f>SUM(B219:B224)</f>
        <v>1758</v>
      </c>
      <c r="C218" s="110">
        <f>SUM(C219:C224)</f>
        <v>1419</v>
      </c>
      <c r="D218" s="97">
        <f t="shared" si="3"/>
        <v>80.7</v>
      </c>
      <c r="E218" s="8"/>
    </row>
    <row r="219" spans="1:5" ht="19.5" customHeight="1">
      <c r="A219" s="144" t="s">
        <v>600</v>
      </c>
      <c r="B219" s="115">
        <v>1091</v>
      </c>
      <c r="C219" s="115">
        <v>1035</v>
      </c>
      <c r="D219" s="97">
        <f t="shared" si="3"/>
        <v>94.9</v>
      </c>
      <c r="E219" s="8"/>
    </row>
    <row r="220" spans="1:5" ht="19.5" customHeight="1">
      <c r="A220" s="143" t="s">
        <v>602</v>
      </c>
      <c r="B220" s="115"/>
      <c r="C220" s="115"/>
      <c r="D220" s="97">
        <f t="shared" si="3"/>
      </c>
      <c r="E220" s="8"/>
    </row>
    <row r="221" spans="1:5" ht="19.5" customHeight="1">
      <c r="A221" s="143" t="s">
        <v>604</v>
      </c>
      <c r="B221" s="115"/>
      <c r="C221" s="115"/>
      <c r="D221" s="97">
        <f t="shared" si="3"/>
      </c>
      <c r="E221" s="8"/>
    </row>
    <row r="222" spans="1:5" ht="19.5" customHeight="1">
      <c r="A222" s="143" t="s">
        <v>705</v>
      </c>
      <c r="B222" s="115">
        <v>355</v>
      </c>
      <c r="C222" s="115"/>
      <c r="D222" s="97">
        <f t="shared" si="3"/>
        <v>0</v>
      </c>
      <c r="E222" s="8"/>
    </row>
    <row r="223" spans="1:5" ht="19.5" customHeight="1">
      <c r="A223" s="144" t="s">
        <v>607</v>
      </c>
      <c r="B223" s="115">
        <v>176</v>
      </c>
      <c r="C223" s="115"/>
      <c r="D223" s="97">
        <f t="shared" si="3"/>
        <v>0</v>
      </c>
      <c r="E223" s="8"/>
    </row>
    <row r="224" spans="1:5" ht="19.5" customHeight="1">
      <c r="A224" s="144" t="s">
        <v>706</v>
      </c>
      <c r="B224" s="115">
        <v>136</v>
      </c>
      <c r="C224" s="115">
        <v>384</v>
      </c>
      <c r="D224" s="97">
        <f t="shared" si="3"/>
        <v>282.4</v>
      </c>
      <c r="E224" s="8"/>
    </row>
    <row r="225" spans="1:5" ht="19.5" customHeight="1">
      <c r="A225" s="144" t="s">
        <v>64</v>
      </c>
      <c r="B225" s="116">
        <f>SUM(B226:B230)</f>
        <v>1204</v>
      </c>
      <c r="C225" s="116">
        <f>SUM(C226:C230)</f>
        <v>2061</v>
      </c>
      <c r="D225" s="97">
        <f t="shared" si="3"/>
        <v>171.2</v>
      </c>
      <c r="E225" s="8"/>
    </row>
    <row r="226" spans="1:5" ht="19.5" customHeight="1">
      <c r="A226" s="143" t="s">
        <v>600</v>
      </c>
      <c r="B226" s="115">
        <v>229</v>
      </c>
      <c r="C226" s="115">
        <v>203</v>
      </c>
      <c r="D226" s="97">
        <f t="shared" si="3"/>
        <v>88.6</v>
      </c>
      <c r="E226" s="8"/>
    </row>
    <row r="227" spans="1:5" ht="19.5" customHeight="1">
      <c r="A227" s="143" t="s">
        <v>602</v>
      </c>
      <c r="B227" s="115"/>
      <c r="C227" s="115"/>
      <c r="D227" s="97">
        <f t="shared" si="3"/>
      </c>
      <c r="E227" s="8"/>
    </row>
    <row r="228" spans="1:5" ht="19.5" customHeight="1">
      <c r="A228" s="143" t="s">
        <v>604</v>
      </c>
      <c r="B228" s="115"/>
      <c r="C228" s="115"/>
      <c r="D228" s="97">
        <f t="shared" si="3"/>
      </c>
      <c r="E228" s="8"/>
    </row>
    <row r="229" spans="1:5" ht="19.5" customHeight="1">
      <c r="A229" s="144" t="s">
        <v>607</v>
      </c>
      <c r="B229" s="115">
        <v>850</v>
      </c>
      <c r="C229" s="115">
        <v>1</v>
      </c>
      <c r="D229" s="97">
        <f t="shared" si="3"/>
        <v>0.1</v>
      </c>
      <c r="E229" s="8"/>
    </row>
    <row r="230" spans="1:5" ht="19.5" customHeight="1">
      <c r="A230" s="144" t="s">
        <v>709</v>
      </c>
      <c r="B230" s="115">
        <v>125</v>
      </c>
      <c r="C230" s="115">
        <v>1857</v>
      </c>
      <c r="D230" s="97">
        <f t="shared" si="3"/>
        <v>1485.6</v>
      </c>
      <c r="E230" s="8"/>
    </row>
    <row r="231" spans="1:5" ht="19.5" customHeight="1">
      <c r="A231" s="144" t="s">
        <v>65</v>
      </c>
      <c r="B231" s="116">
        <f>SUM(B232:B236)</f>
        <v>1210</v>
      </c>
      <c r="C231" s="116">
        <f>SUM(C232:C236)</f>
        <v>1556</v>
      </c>
      <c r="D231" s="97">
        <f t="shared" si="3"/>
        <v>128.6</v>
      </c>
      <c r="E231" s="8"/>
    </row>
    <row r="232" spans="1:5" ht="19.5" customHeight="1">
      <c r="A232" s="94" t="s">
        <v>600</v>
      </c>
      <c r="B232" s="111">
        <v>141</v>
      </c>
      <c r="C232" s="111">
        <v>138</v>
      </c>
      <c r="D232" s="97">
        <f t="shared" si="3"/>
        <v>97.9</v>
      </c>
      <c r="E232" s="8"/>
    </row>
    <row r="233" spans="1:5" ht="19.5" customHeight="1">
      <c r="A233" s="143" t="s">
        <v>602</v>
      </c>
      <c r="B233" s="111"/>
      <c r="C233" s="111"/>
      <c r="D233" s="97">
        <f t="shared" si="3"/>
      </c>
      <c r="E233" s="8"/>
    </row>
    <row r="234" spans="1:5" ht="19.5" customHeight="1">
      <c r="A234" s="143" t="s">
        <v>604</v>
      </c>
      <c r="B234" s="111"/>
      <c r="C234" s="111"/>
      <c r="D234" s="97">
        <f t="shared" si="3"/>
      </c>
      <c r="E234" s="8"/>
    </row>
    <row r="235" spans="1:5" ht="19.5" customHeight="1">
      <c r="A235" s="143" t="s">
        <v>607</v>
      </c>
      <c r="B235" s="111">
        <v>170</v>
      </c>
      <c r="C235" s="111"/>
      <c r="D235" s="97">
        <f t="shared" si="3"/>
        <v>0</v>
      </c>
      <c r="E235" s="8"/>
    </row>
    <row r="236" spans="1:5" ht="19.5" customHeight="1">
      <c r="A236" s="144" t="s">
        <v>711</v>
      </c>
      <c r="B236" s="111">
        <v>899</v>
      </c>
      <c r="C236" s="111">
        <v>1418</v>
      </c>
      <c r="D236" s="97">
        <f t="shared" si="3"/>
        <v>157.7</v>
      </c>
      <c r="E236" s="8"/>
    </row>
    <row r="237" spans="1:5" ht="19.5" customHeight="1">
      <c r="A237" s="144" t="s">
        <v>66</v>
      </c>
      <c r="B237" s="113">
        <f>SUM(B238:B242)</f>
        <v>135</v>
      </c>
      <c r="C237" s="113">
        <f>SUM(C238:C242)</f>
        <v>183</v>
      </c>
      <c r="D237" s="97">
        <f t="shared" si="3"/>
        <v>135.6</v>
      </c>
      <c r="E237" s="8"/>
    </row>
    <row r="238" spans="1:5" ht="19.5" customHeight="1">
      <c r="A238" s="144" t="s">
        <v>600</v>
      </c>
      <c r="B238" s="111">
        <v>89</v>
      </c>
      <c r="C238" s="111">
        <v>81</v>
      </c>
      <c r="D238" s="97">
        <f t="shared" si="3"/>
        <v>91</v>
      </c>
      <c r="E238" s="8"/>
    </row>
    <row r="239" spans="1:5" ht="19.5" customHeight="1">
      <c r="A239" s="143" t="s">
        <v>602</v>
      </c>
      <c r="B239" s="111"/>
      <c r="C239" s="111"/>
      <c r="D239" s="97">
        <f t="shared" si="3"/>
      </c>
      <c r="E239" s="8"/>
    </row>
    <row r="240" spans="1:5" ht="19.5" customHeight="1">
      <c r="A240" s="143" t="s">
        <v>604</v>
      </c>
      <c r="B240" s="111"/>
      <c r="C240" s="111"/>
      <c r="D240" s="97">
        <f t="shared" si="3"/>
      </c>
      <c r="E240" s="8"/>
    </row>
    <row r="241" spans="1:5" ht="19.5" customHeight="1">
      <c r="A241" s="143" t="s">
        <v>607</v>
      </c>
      <c r="B241" s="111"/>
      <c r="C241" s="111">
        <v>19</v>
      </c>
      <c r="D241" s="97">
        <f t="shared" si="3"/>
      </c>
      <c r="E241" s="8"/>
    </row>
    <row r="242" spans="1:5" ht="19.5" customHeight="1">
      <c r="A242" s="144" t="s">
        <v>718</v>
      </c>
      <c r="B242" s="111">
        <v>46</v>
      </c>
      <c r="C242" s="111">
        <v>83</v>
      </c>
      <c r="D242" s="97">
        <f t="shared" si="3"/>
        <v>180.4</v>
      </c>
      <c r="E242" s="8"/>
    </row>
    <row r="243" spans="1:5" ht="19.5" customHeight="1">
      <c r="A243" s="144" t="s">
        <v>67</v>
      </c>
      <c r="B243" s="113">
        <f>SUM(B244:B248)</f>
        <v>0</v>
      </c>
      <c r="C243" s="113">
        <f>SUM(C244:C248)</f>
        <v>0</v>
      </c>
      <c r="D243" s="97">
        <f t="shared" si="3"/>
      </c>
      <c r="E243" s="8"/>
    </row>
    <row r="244" spans="1:5" ht="19.5" customHeight="1">
      <c r="A244" s="144" t="s">
        <v>600</v>
      </c>
      <c r="B244" s="111"/>
      <c r="C244" s="111"/>
      <c r="D244" s="97">
        <f t="shared" si="3"/>
      </c>
      <c r="E244" s="8"/>
    </row>
    <row r="245" spans="1:5" ht="19.5" customHeight="1">
      <c r="A245" s="94" t="s">
        <v>602</v>
      </c>
      <c r="B245" s="111"/>
      <c r="C245" s="111"/>
      <c r="D245" s="97">
        <f t="shared" si="3"/>
      </c>
      <c r="E245" s="8"/>
    </row>
    <row r="246" spans="1:5" ht="19.5" customHeight="1">
      <c r="A246" s="143" t="s">
        <v>604</v>
      </c>
      <c r="B246" s="111"/>
      <c r="C246" s="111"/>
      <c r="D246" s="97">
        <f t="shared" si="3"/>
      </c>
      <c r="E246" s="8"/>
    </row>
    <row r="247" spans="1:5" ht="19.5" customHeight="1">
      <c r="A247" s="143" t="s">
        <v>607</v>
      </c>
      <c r="B247" s="111"/>
      <c r="C247" s="111"/>
      <c r="D247" s="97">
        <f t="shared" si="3"/>
      </c>
      <c r="E247" s="8"/>
    </row>
    <row r="248" spans="1:5" ht="19.5" customHeight="1">
      <c r="A248" s="143" t="s">
        <v>704</v>
      </c>
      <c r="B248" s="111"/>
      <c r="C248" s="111"/>
      <c r="D248" s="97">
        <f t="shared" si="3"/>
      </c>
      <c r="E248" s="8"/>
    </row>
    <row r="249" spans="1:5" ht="19.5" customHeight="1">
      <c r="A249" s="144" t="s">
        <v>68</v>
      </c>
      <c r="B249" s="113">
        <f>SUM(B250:B254)</f>
        <v>2265</v>
      </c>
      <c r="C249" s="113">
        <f>SUM(C250:C254)</f>
        <v>1356</v>
      </c>
      <c r="D249" s="97">
        <f t="shared" si="3"/>
        <v>59.9</v>
      </c>
      <c r="E249" s="8"/>
    </row>
    <row r="250" spans="1:5" ht="19.5" customHeight="1">
      <c r="A250" s="144" t="s">
        <v>600</v>
      </c>
      <c r="B250" s="111">
        <v>349</v>
      </c>
      <c r="C250" s="111">
        <v>307</v>
      </c>
      <c r="D250" s="97">
        <f t="shared" si="3"/>
        <v>88</v>
      </c>
      <c r="E250" s="8"/>
    </row>
    <row r="251" spans="1:5" ht="19.5" customHeight="1">
      <c r="A251" s="144" t="s">
        <v>602</v>
      </c>
      <c r="B251" s="111"/>
      <c r="C251" s="111"/>
      <c r="D251" s="97">
        <f t="shared" si="3"/>
      </c>
      <c r="E251" s="8"/>
    </row>
    <row r="252" spans="1:5" ht="19.5" customHeight="1">
      <c r="A252" s="143" t="s">
        <v>604</v>
      </c>
      <c r="B252" s="111"/>
      <c r="C252" s="111"/>
      <c r="D252" s="97">
        <f t="shared" si="3"/>
      </c>
      <c r="E252" s="8"/>
    </row>
    <row r="253" spans="1:5" ht="19.5" customHeight="1">
      <c r="A253" s="143" t="s">
        <v>607</v>
      </c>
      <c r="B253" s="111">
        <v>1176</v>
      </c>
      <c r="C253" s="111">
        <v>51</v>
      </c>
      <c r="D253" s="97">
        <f t="shared" si="3"/>
        <v>4.3</v>
      </c>
      <c r="E253" s="8"/>
    </row>
    <row r="254" spans="1:5" ht="19.5" customHeight="1">
      <c r="A254" s="143" t="s">
        <v>707</v>
      </c>
      <c r="B254" s="111">
        <v>740</v>
      </c>
      <c r="C254" s="111">
        <v>998</v>
      </c>
      <c r="D254" s="97">
        <f t="shared" si="3"/>
        <v>134.9</v>
      </c>
      <c r="E254" s="8"/>
    </row>
    <row r="255" spans="1:5" ht="19.5" customHeight="1">
      <c r="A255" s="144" t="s">
        <v>69</v>
      </c>
      <c r="B255" s="113">
        <f>SUM(B256:B257)</f>
        <v>0</v>
      </c>
      <c r="C255" s="113">
        <f>SUM(C256:C257)</f>
        <v>0</v>
      </c>
      <c r="D255" s="97">
        <f t="shared" si="3"/>
      </c>
      <c r="E255" s="8"/>
    </row>
    <row r="256" spans="1:5" ht="19.5" customHeight="1">
      <c r="A256" s="144" t="s">
        <v>708</v>
      </c>
      <c r="B256" s="111"/>
      <c r="C256" s="111"/>
      <c r="D256" s="97">
        <f t="shared" si="3"/>
      </c>
      <c r="E256" s="8"/>
    </row>
    <row r="257" spans="1:5" ht="19.5" customHeight="1">
      <c r="A257" s="144" t="s">
        <v>710</v>
      </c>
      <c r="B257" s="111"/>
      <c r="C257" s="111"/>
      <c r="D257" s="97">
        <f t="shared" si="3"/>
      </c>
      <c r="E257" s="8"/>
    </row>
    <row r="258" spans="1:5" ht="19.5" customHeight="1">
      <c r="A258" s="94" t="s">
        <v>70</v>
      </c>
      <c r="B258" s="113">
        <f>SUM(B259:B260)</f>
        <v>0</v>
      </c>
      <c r="C258" s="113">
        <f>SUM(C259:C260)</f>
        <v>0</v>
      </c>
      <c r="D258" s="97">
        <f t="shared" si="3"/>
      </c>
      <c r="E258" s="8"/>
    </row>
    <row r="259" spans="1:5" ht="19.5" customHeight="1">
      <c r="A259" s="143" t="s">
        <v>71</v>
      </c>
      <c r="B259" s="111"/>
      <c r="C259" s="111"/>
      <c r="D259" s="97">
        <f t="shared" si="3"/>
      </c>
      <c r="E259" s="8"/>
    </row>
    <row r="260" spans="1:5" ht="19.5" customHeight="1">
      <c r="A260" s="143" t="s">
        <v>72</v>
      </c>
      <c r="B260" s="111"/>
      <c r="C260" s="111"/>
      <c r="D260" s="97">
        <f t="shared" si="3"/>
      </c>
      <c r="E260" s="8"/>
    </row>
    <row r="261" spans="1:5" ht="19.5" customHeight="1">
      <c r="A261" s="94" t="s">
        <v>73</v>
      </c>
      <c r="B261" s="113">
        <f>SUM(B262,B272,)</f>
        <v>0</v>
      </c>
      <c r="C261" s="113">
        <f>SUM(C262,C272,)</f>
        <v>0</v>
      </c>
      <c r="D261" s="97">
        <f aca="true" t="shared" si="4" ref="D261:D325">IF(B261=0,"",ROUND(C261/B261*100,1))</f>
      </c>
      <c r="E261" s="8"/>
    </row>
    <row r="262" spans="1:5" ht="19.5" customHeight="1">
      <c r="A262" s="144" t="s">
        <v>74</v>
      </c>
      <c r="B262" s="113">
        <f>SUM(B263:B271)</f>
        <v>0</v>
      </c>
      <c r="C262" s="113">
        <f>SUM(C263:C271)</f>
        <v>0</v>
      </c>
      <c r="D262" s="97">
        <f t="shared" si="4"/>
      </c>
      <c r="E262" s="8"/>
    </row>
    <row r="263" spans="1:5" ht="19.5" customHeight="1">
      <c r="A263" s="144" t="s">
        <v>712</v>
      </c>
      <c r="B263" s="111"/>
      <c r="C263" s="111"/>
      <c r="D263" s="97">
        <f t="shared" si="4"/>
      </c>
      <c r="E263" s="8"/>
    </row>
    <row r="264" spans="1:5" ht="19.5" customHeight="1">
      <c r="A264" s="143" t="s">
        <v>713</v>
      </c>
      <c r="B264" s="111"/>
      <c r="C264" s="111"/>
      <c r="D264" s="97">
        <f t="shared" si="4"/>
      </c>
      <c r="E264" s="8"/>
    </row>
    <row r="265" spans="1:5" ht="19.5" customHeight="1">
      <c r="A265" s="143" t="s">
        <v>714</v>
      </c>
      <c r="B265" s="111"/>
      <c r="C265" s="111"/>
      <c r="D265" s="97">
        <f t="shared" si="4"/>
      </c>
      <c r="E265" s="8"/>
    </row>
    <row r="266" spans="1:5" ht="19.5" customHeight="1">
      <c r="A266" s="143" t="s">
        <v>715</v>
      </c>
      <c r="B266" s="111"/>
      <c r="C266" s="111"/>
      <c r="D266" s="97">
        <f t="shared" si="4"/>
      </c>
      <c r="E266" s="8"/>
    </row>
    <row r="267" spans="1:5" ht="19.5" customHeight="1">
      <c r="A267" s="144" t="s">
        <v>716</v>
      </c>
      <c r="B267" s="111"/>
      <c r="C267" s="111"/>
      <c r="D267" s="97">
        <f t="shared" si="4"/>
      </c>
      <c r="E267" s="8"/>
    </row>
    <row r="268" spans="1:5" ht="19.5" customHeight="1">
      <c r="A268" s="144" t="s">
        <v>717</v>
      </c>
      <c r="B268" s="111"/>
      <c r="C268" s="111"/>
      <c r="D268" s="97">
        <f t="shared" si="4"/>
      </c>
      <c r="E268" s="8"/>
    </row>
    <row r="269" spans="1:5" ht="19.5" customHeight="1">
      <c r="A269" s="144" t="s">
        <v>719</v>
      </c>
      <c r="B269" s="111"/>
      <c r="C269" s="111"/>
      <c r="D269" s="97">
        <f t="shared" si="4"/>
      </c>
      <c r="E269" s="8"/>
    </row>
    <row r="270" spans="1:5" ht="19.5" customHeight="1">
      <c r="A270" s="144" t="s">
        <v>1513</v>
      </c>
      <c r="B270" s="111"/>
      <c r="C270" s="111"/>
      <c r="D270" s="97">
        <f t="shared" si="4"/>
      </c>
      <c r="E270" s="8"/>
    </row>
    <row r="271" spans="1:5" ht="19.5" customHeight="1">
      <c r="A271" s="144" t="s">
        <v>720</v>
      </c>
      <c r="B271" s="111"/>
      <c r="C271" s="111"/>
      <c r="D271" s="97">
        <f t="shared" si="4"/>
      </c>
      <c r="E271" s="8"/>
    </row>
    <row r="272" spans="1:5" ht="19.5" customHeight="1">
      <c r="A272" s="144" t="s">
        <v>75</v>
      </c>
      <c r="B272" s="111"/>
      <c r="C272" s="111"/>
      <c r="D272" s="97">
        <f t="shared" si="4"/>
      </c>
      <c r="E272" s="8"/>
    </row>
    <row r="273" spans="1:5" ht="19.5" customHeight="1">
      <c r="A273" s="94" t="s">
        <v>76</v>
      </c>
      <c r="B273" s="113">
        <f>SUM(B274,B284,B306,B313,B325,B334,B348,B357,B366,B374,B382,B391,)</f>
        <v>16768</v>
      </c>
      <c r="C273" s="113">
        <f>SUM(C274,C284,C306,C313,C325,C334,C348,C357,C366,C374,C382,C391,)</f>
        <v>15122</v>
      </c>
      <c r="D273" s="97">
        <f t="shared" si="4"/>
        <v>90.2</v>
      </c>
      <c r="E273" s="8"/>
    </row>
    <row r="274" spans="1:5" ht="19.5" customHeight="1">
      <c r="A274" s="143" t="s">
        <v>77</v>
      </c>
      <c r="B274" s="113">
        <f>SUM(B275:B283)</f>
        <v>0</v>
      </c>
      <c r="C274" s="113">
        <f>SUM(C275:C283)</f>
        <v>0</v>
      </c>
      <c r="D274" s="97">
        <f t="shared" si="4"/>
      </c>
      <c r="E274" s="8"/>
    </row>
    <row r="275" spans="1:5" ht="19.5" customHeight="1">
      <c r="A275" s="143" t="s">
        <v>721</v>
      </c>
      <c r="B275" s="111"/>
      <c r="C275" s="111"/>
      <c r="D275" s="97">
        <f t="shared" si="4"/>
      </c>
      <c r="E275" s="8"/>
    </row>
    <row r="276" spans="1:5" ht="19.5" customHeight="1">
      <c r="A276" s="143" t="s">
        <v>722</v>
      </c>
      <c r="B276" s="111"/>
      <c r="C276" s="111"/>
      <c r="D276" s="97">
        <f t="shared" si="4"/>
      </c>
      <c r="E276" s="8"/>
    </row>
    <row r="277" spans="1:5" ht="19.5" customHeight="1">
      <c r="A277" s="144" t="s">
        <v>723</v>
      </c>
      <c r="B277" s="111"/>
      <c r="C277" s="111"/>
      <c r="D277" s="97">
        <f t="shared" si="4"/>
      </c>
      <c r="E277" s="8"/>
    </row>
    <row r="278" spans="1:5" ht="19.5" customHeight="1">
      <c r="A278" s="144" t="s">
        <v>724</v>
      </c>
      <c r="B278" s="111"/>
      <c r="C278" s="111"/>
      <c r="D278" s="97">
        <f t="shared" si="4"/>
      </c>
      <c r="E278" s="8"/>
    </row>
    <row r="279" spans="1:5" ht="19.5" customHeight="1">
      <c r="A279" s="144" t="s">
        <v>726</v>
      </c>
      <c r="B279" s="111"/>
      <c r="C279" s="111"/>
      <c r="D279" s="97">
        <f t="shared" si="4"/>
      </c>
      <c r="E279" s="8"/>
    </row>
    <row r="280" spans="1:5" ht="19.5" customHeight="1">
      <c r="A280" s="143" t="s">
        <v>727</v>
      </c>
      <c r="B280" s="111"/>
      <c r="C280" s="111"/>
      <c r="D280" s="97">
        <f t="shared" si="4"/>
      </c>
      <c r="E280" s="8"/>
    </row>
    <row r="281" spans="1:5" ht="19.5" customHeight="1">
      <c r="A281" s="143" t="s">
        <v>728</v>
      </c>
      <c r="B281" s="111"/>
      <c r="C281" s="111"/>
      <c r="D281" s="97">
        <f t="shared" si="4"/>
      </c>
      <c r="E281" s="8"/>
    </row>
    <row r="282" spans="1:5" ht="19.5" customHeight="1">
      <c r="A282" s="143" t="s">
        <v>729</v>
      </c>
      <c r="B282" s="111"/>
      <c r="C282" s="111"/>
      <c r="D282" s="97">
        <f t="shared" si="4"/>
      </c>
      <c r="E282" s="8"/>
    </row>
    <row r="283" spans="1:5" ht="19.5" customHeight="1">
      <c r="A283" s="144" t="s">
        <v>730</v>
      </c>
      <c r="B283" s="111"/>
      <c r="C283" s="111"/>
      <c r="D283" s="97">
        <f t="shared" si="4"/>
      </c>
      <c r="E283" s="8"/>
    </row>
    <row r="284" spans="1:5" ht="19.5" customHeight="1">
      <c r="A284" s="144" t="s">
        <v>78</v>
      </c>
      <c r="B284" s="113">
        <f>SUM(B285:B305)</f>
        <v>11583</v>
      </c>
      <c r="C284" s="113">
        <f>SUM(C285:C305)</f>
        <v>10416</v>
      </c>
      <c r="D284" s="97">
        <f t="shared" si="4"/>
        <v>89.9</v>
      </c>
      <c r="E284" s="8"/>
    </row>
    <row r="285" spans="1:5" ht="19.5" customHeight="1">
      <c r="A285" s="144" t="s">
        <v>600</v>
      </c>
      <c r="B285" s="111">
        <v>5050</v>
      </c>
      <c r="C285" s="111">
        <v>4072</v>
      </c>
      <c r="D285" s="97">
        <f t="shared" si="4"/>
        <v>80.6</v>
      </c>
      <c r="E285" s="8"/>
    </row>
    <row r="286" spans="1:5" ht="19.5" customHeight="1">
      <c r="A286" s="94" t="s">
        <v>602</v>
      </c>
      <c r="B286" s="111">
        <v>1838</v>
      </c>
      <c r="C286" s="111">
        <v>531</v>
      </c>
      <c r="D286" s="97">
        <f t="shared" si="4"/>
        <v>28.9</v>
      </c>
      <c r="E286" s="8"/>
    </row>
    <row r="287" spans="1:5" ht="19.5" customHeight="1">
      <c r="A287" s="143" t="s">
        <v>604</v>
      </c>
      <c r="B287" s="111"/>
      <c r="C287" s="111"/>
      <c r="D287" s="97">
        <f t="shared" si="4"/>
      </c>
      <c r="E287" s="8"/>
    </row>
    <row r="288" spans="1:5" ht="19.5" customHeight="1">
      <c r="A288" s="143" t="s">
        <v>733</v>
      </c>
      <c r="B288" s="111">
        <v>909</v>
      </c>
      <c r="C288" s="111">
        <v>5</v>
      </c>
      <c r="D288" s="97">
        <f t="shared" si="4"/>
        <v>0.6</v>
      </c>
      <c r="E288" s="8"/>
    </row>
    <row r="289" spans="1:5" ht="19.5" customHeight="1">
      <c r="A289" s="143" t="s">
        <v>734</v>
      </c>
      <c r="B289" s="111">
        <v>30</v>
      </c>
      <c r="C289" s="111">
        <v>20</v>
      </c>
      <c r="D289" s="97">
        <f t="shared" si="4"/>
        <v>66.7</v>
      </c>
      <c r="E289" s="8"/>
    </row>
    <row r="290" spans="1:5" ht="19.5" customHeight="1">
      <c r="A290" s="144" t="s">
        <v>735</v>
      </c>
      <c r="B290" s="111">
        <v>979</v>
      </c>
      <c r="C290" s="111">
        <v>987</v>
      </c>
      <c r="D290" s="97">
        <f t="shared" si="4"/>
        <v>100.8</v>
      </c>
      <c r="E290" s="8"/>
    </row>
    <row r="291" spans="1:5" ht="19.5" customHeight="1">
      <c r="A291" s="144" t="s">
        <v>737</v>
      </c>
      <c r="B291" s="111">
        <v>68</v>
      </c>
      <c r="C291" s="111"/>
      <c r="D291" s="97">
        <f t="shared" si="4"/>
        <v>0</v>
      </c>
      <c r="E291" s="8"/>
    </row>
    <row r="292" spans="1:5" ht="19.5" customHeight="1">
      <c r="A292" s="144" t="s">
        <v>739</v>
      </c>
      <c r="B292" s="111">
        <v>15</v>
      </c>
      <c r="C292" s="111"/>
      <c r="D292" s="97">
        <f t="shared" si="4"/>
        <v>0</v>
      </c>
      <c r="E292" s="8"/>
    </row>
    <row r="293" spans="1:5" ht="19.5" customHeight="1">
      <c r="A293" s="143" t="s">
        <v>741</v>
      </c>
      <c r="B293" s="111"/>
      <c r="C293" s="111"/>
      <c r="D293" s="97">
        <f t="shared" si="4"/>
      </c>
      <c r="E293" s="8"/>
    </row>
    <row r="294" spans="1:5" ht="19.5" customHeight="1">
      <c r="A294" s="143" t="s">
        <v>743</v>
      </c>
      <c r="B294" s="111"/>
      <c r="C294" s="111"/>
      <c r="D294" s="97">
        <f t="shared" si="4"/>
      </c>
      <c r="E294" s="8"/>
    </row>
    <row r="295" spans="1:5" ht="19.5" customHeight="1">
      <c r="A295" s="143" t="s">
        <v>745</v>
      </c>
      <c r="B295" s="111">
        <v>20</v>
      </c>
      <c r="C295" s="111">
        <v>20</v>
      </c>
      <c r="D295" s="97">
        <f t="shared" si="4"/>
        <v>100</v>
      </c>
      <c r="E295" s="8"/>
    </row>
    <row r="296" spans="1:5" ht="19.5" customHeight="1">
      <c r="A296" s="144" t="s">
        <v>747</v>
      </c>
      <c r="B296" s="111">
        <v>470</v>
      </c>
      <c r="C296" s="111">
        <v>279</v>
      </c>
      <c r="D296" s="97">
        <f t="shared" si="4"/>
        <v>59.4</v>
      </c>
      <c r="E296" s="8"/>
    </row>
    <row r="297" spans="1:5" ht="19.5" customHeight="1">
      <c r="A297" s="144" t="s">
        <v>748</v>
      </c>
      <c r="B297" s="111">
        <v>488</v>
      </c>
      <c r="C297" s="111">
        <v>600</v>
      </c>
      <c r="D297" s="97">
        <f t="shared" si="4"/>
        <v>123</v>
      </c>
      <c r="E297" s="8"/>
    </row>
    <row r="298" spans="1:5" ht="19.5" customHeight="1">
      <c r="A298" s="144" t="s">
        <v>750</v>
      </c>
      <c r="B298" s="111">
        <v>40</v>
      </c>
      <c r="C298" s="111">
        <v>40</v>
      </c>
      <c r="D298" s="97">
        <f t="shared" si="4"/>
        <v>100</v>
      </c>
      <c r="E298" s="8"/>
    </row>
    <row r="299" spans="1:5" ht="19.5" customHeight="1">
      <c r="A299" s="94" t="s">
        <v>751</v>
      </c>
      <c r="B299" s="111">
        <v>102</v>
      </c>
      <c r="C299" s="111"/>
      <c r="D299" s="97">
        <f t="shared" si="4"/>
        <v>0</v>
      </c>
      <c r="E299" s="8"/>
    </row>
    <row r="300" spans="1:5" ht="19.5" customHeight="1">
      <c r="A300" s="143" t="s">
        <v>752</v>
      </c>
      <c r="B300" s="111">
        <v>10</v>
      </c>
      <c r="C300" s="111">
        <v>26</v>
      </c>
      <c r="D300" s="97">
        <f t="shared" si="4"/>
        <v>260</v>
      </c>
      <c r="E300" s="8"/>
    </row>
    <row r="301" spans="1:5" ht="19.5" customHeight="1">
      <c r="A301" s="143" t="s">
        <v>753</v>
      </c>
      <c r="B301" s="111">
        <v>135</v>
      </c>
      <c r="C301" s="111">
        <v>130</v>
      </c>
      <c r="D301" s="97">
        <f t="shared" si="4"/>
        <v>96.3</v>
      </c>
      <c r="E301" s="8"/>
    </row>
    <row r="302" spans="1:5" ht="19.5" customHeight="1">
      <c r="A302" s="143" t="s">
        <v>754</v>
      </c>
      <c r="B302" s="111"/>
      <c r="C302" s="111"/>
      <c r="D302" s="97">
        <f t="shared" si="4"/>
      </c>
      <c r="E302" s="8"/>
    </row>
    <row r="303" spans="1:5" ht="19.5" customHeight="1">
      <c r="A303" s="144" t="s">
        <v>635</v>
      </c>
      <c r="B303" s="111">
        <v>10</v>
      </c>
      <c r="C303" s="111">
        <v>10</v>
      </c>
      <c r="D303" s="97">
        <f t="shared" si="4"/>
        <v>100</v>
      </c>
      <c r="E303" s="8"/>
    </row>
    <row r="304" spans="1:5" ht="19.5" customHeight="1">
      <c r="A304" s="144" t="s">
        <v>607</v>
      </c>
      <c r="B304" s="111">
        <v>24</v>
      </c>
      <c r="C304" s="111">
        <v>252</v>
      </c>
      <c r="D304" s="97">
        <f t="shared" si="4"/>
        <v>1050</v>
      </c>
      <c r="E304" s="8"/>
    </row>
    <row r="305" spans="1:5" ht="19.5" customHeight="1">
      <c r="A305" s="144" t="s">
        <v>725</v>
      </c>
      <c r="B305" s="111">
        <v>1395</v>
      </c>
      <c r="C305" s="111">
        <v>3444</v>
      </c>
      <c r="D305" s="97">
        <f t="shared" si="4"/>
        <v>246.9</v>
      </c>
      <c r="E305" s="8"/>
    </row>
    <row r="306" spans="1:5" ht="19.5" customHeight="1">
      <c r="A306" s="143" t="s">
        <v>79</v>
      </c>
      <c r="B306" s="113">
        <f>SUM(B307:B312)</f>
        <v>0</v>
      </c>
      <c r="C306" s="113">
        <f>SUM(C307:C312)</f>
        <v>0</v>
      </c>
      <c r="D306" s="97">
        <f t="shared" si="4"/>
      </c>
      <c r="E306" s="8"/>
    </row>
    <row r="307" spans="1:5" ht="19.5" customHeight="1">
      <c r="A307" s="143" t="s">
        <v>600</v>
      </c>
      <c r="B307" s="111"/>
      <c r="C307" s="111"/>
      <c r="D307" s="97">
        <f t="shared" si="4"/>
      </c>
      <c r="E307" s="8"/>
    </row>
    <row r="308" spans="1:5" ht="19.5" customHeight="1">
      <c r="A308" s="143" t="s">
        <v>602</v>
      </c>
      <c r="B308" s="111"/>
      <c r="C308" s="111"/>
      <c r="D308" s="97">
        <f t="shared" si="4"/>
      </c>
      <c r="E308" s="8"/>
    </row>
    <row r="309" spans="1:5" ht="19.5" customHeight="1">
      <c r="A309" s="144" t="s">
        <v>604</v>
      </c>
      <c r="B309" s="111"/>
      <c r="C309" s="111"/>
      <c r="D309" s="97">
        <f t="shared" si="4"/>
      </c>
      <c r="E309" s="8"/>
    </row>
    <row r="310" spans="1:5" ht="19.5" customHeight="1">
      <c r="A310" s="144" t="s">
        <v>731</v>
      </c>
      <c r="B310" s="111"/>
      <c r="C310" s="111"/>
      <c r="D310" s="97">
        <f t="shared" si="4"/>
      </c>
      <c r="E310" s="8"/>
    </row>
    <row r="311" spans="1:5" ht="19.5" customHeight="1">
      <c r="A311" s="144" t="s">
        <v>607</v>
      </c>
      <c r="B311" s="111"/>
      <c r="C311" s="111"/>
      <c r="D311" s="97">
        <f t="shared" si="4"/>
      </c>
      <c r="E311" s="8"/>
    </row>
    <row r="312" spans="1:5" ht="19.5" customHeight="1">
      <c r="A312" s="94" t="s">
        <v>732</v>
      </c>
      <c r="B312" s="111"/>
      <c r="C312" s="111"/>
      <c r="D312" s="97">
        <f t="shared" si="4"/>
      </c>
      <c r="E312" s="8"/>
    </row>
    <row r="313" spans="1:5" ht="19.5" customHeight="1">
      <c r="A313" s="143" t="s">
        <v>80</v>
      </c>
      <c r="B313" s="113">
        <f>SUM(B314:B324)</f>
        <v>1438</v>
      </c>
      <c r="C313" s="113">
        <f>SUM(C314:C324)</f>
        <v>1427</v>
      </c>
      <c r="D313" s="97">
        <f t="shared" si="4"/>
        <v>99.2</v>
      </c>
      <c r="E313" s="8"/>
    </row>
    <row r="314" spans="1:5" ht="19.5" customHeight="1">
      <c r="A314" s="143" t="s">
        <v>600</v>
      </c>
      <c r="B314" s="111">
        <v>836</v>
      </c>
      <c r="C314" s="111">
        <v>828</v>
      </c>
      <c r="D314" s="97">
        <f t="shared" si="4"/>
        <v>99</v>
      </c>
      <c r="E314" s="8"/>
    </row>
    <row r="315" spans="1:5" ht="19.5" customHeight="1">
      <c r="A315" s="143" t="s">
        <v>602</v>
      </c>
      <c r="B315" s="111">
        <v>132</v>
      </c>
      <c r="C315" s="111">
        <v>95</v>
      </c>
      <c r="D315" s="97">
        <f t="shared" si="4"/>
        <v>72</v>
      </c>
      <c r="E315" s="8"/>
    </row>
    <row r="316" spans="1:5" ht="19.5" customHeight="1">
      <c r="A316" s="144" t="s">
        <v>604</v>
      </c>
      <c r="B316" s="111"/>
      <c r="C316" s="111"/>
      <c r="D316" s="97">
        <f t="shared" si="4"/>
      </c>
      <c r="E316" s="8"/>
    </row>
    <row r="317" spans="1:5" ht="19.5" customHeight="1">
      <c r="A317" s="144" t="s">
        <v>736</v>
      </c>
      <c r="B317" s="111">
        <v>138</v>
      </c>
      <c r="C317" s="111">
        <v>177</v>
      </c>
      <c r="D317" s="97">
        <f t="shared" si="4"/>
        <v>128.3</v>
      </c>
      <c r="E317" s="8"/>
    </row>
    <row r="318" spans="1:5" ht="19.5" customHeight="1">
      <c r="A318" s="144" t="s">
        <v>738</v>
      </c>
      <c r="B318" s="111"/>
      <c r="C318" s="111"/>
      <c r="D318" s="97">
        <f t="shared" si="4"/>
      </c>
      <c r="E318" s="8"/>
    </row>
    <row r="319" spans="1:5" ht="19.5" customHeight="1">
      <c r="A319" s="143" t="s">
        <v>740</v>
      </c>
      <c r="B319" s="111"/>
      <c r="C319" s="111"/>
      <c r="D319" s="97">
        <f t="shared" si="4"/>
      </c>
      <c r="E319" s="8"/>
    </row>
    <row r="320" spans="1:5" ht="19.5" customHeight="1">
      <c r="A320" s="143" t="s">
        <v>742</v>
      </c>
      <c r="B320" s="111"/>
      <c r="C320" s="111"/>
      <c r="D320" s="97">
        <f t="shared" si="4"/>
      </c>
      <c r="E320" s="8"/>
    </row>
    <row r="321" spans="1:5" ht="19.5" customHeight="1">
      <c r="A321" s="143" t="s">
        <v>744</v>
      </c>
      <c r="B321" s="111"/>
      <c r="C321" s="111"/>
      <c r="D321" s="97">
        <f t="shared" si="4"/>
      </c>
      <c r="E321" s="8"/>
    </row>
    <row r="322" spans="1:5" ht="19.5" customHeight="1">
      <c r="A322" s="144" t="s">
        <v>746</v>
      </c>
      <c r="B322" s="111"/>
      <c r="C322" s="111"/>
      <c r="D322" s="97">
        <f t="shared" si="4"/>
      </c>
      <c r="E322" s="8"/>
    </row>
    <row r="323" spans="1:5" ht="19.5" customHeight="1">
      <c r="A323" s="144" t="s">
        <v>607</v>
      </c>
      <c r="B323" s="111">
        <v>73</v>
      </c>
      <c r="C323" s="111"/>
      <c r="D323" s="97">
        <f t="shared" si="4"/>
        <v>0</v>
      </c>
      <c r="E323" s="8"/>
    </row>
    <row r="324" spans="1:5" ht="19.5" customHeight="1">
      <c r="A324" s="144" t="s">
        <v>749</v>
      </c>
      <c r="B324" s="111">
        <v>259</v>
      </c>
      <c r="C324" s="111">
        <v>327</v>
      </c>
      <c r="D324" s="97">
        <f t="shared" si="4"/>
        <v>126.3</v>
      </c>
      <c r="E324" s="8"/>
    </row>
    <row r="325" spans="1:5" ht="19.5" customHeight="1">
      <c r="A325" s="94" t="s">
        <v>81</v>
      </c>
      <c r="B325" s="113">
        <f>SUM(B326:B333)</f>
        <v>3082</v>
      </c>
      <c r="C325" s="113">
        <f>SUM(C326:C333)</f>
        <v>2597</v>
      </c>
      <c r="D325" s="97">
        <f t="shared" si="4"/>
        <v>84.3</v>
      </c>
      <c r="E325" s="8"/>
    </row>
    <row r="326" spans="1:5" ht="19.5" customHeight="1">
      <c r="A326" s="143" t="s">
        <v>600</v>
      </c>
      <c r="B326" s="111">
        <v>1019</v>
      </c>
      <c r="C326" s="111">
        <v>1167</v>
      </c>
      <c r="D326" s="97">
        <f aca="true" t="shared" si="5" ref="D326:D389">IF(B326=0,"",ROUND(C326/B326*100,1))</f>
        <v>114.5</v>
      </c>
      <c r="E326" s="8"/>
    </row>
    <row r="327" spans="1:5" ht="19.5" customHeight="1">
      <c r="A327" s="143" t="s">
        <v>602</v>
      </c>
      <c r="B327" s="111">
        <v>143</v>
      </c>
      <c r="C327" s="111">
        <v>115</v>
      </c>
      <c r="D327" s="97">
        <f t="shared" si="5"/>
        <v>80.4</v>
      </c>
      <c r="E327" s="8"/>
    </row>
    <row r="328" spans="1:5" ht="19.5" customHeight="1">
      <c r="A328" s="143" t="s">
        <v>604</v>
      </c>
      <c r="B328" s="111"/>
      <c r="C328" s="111"/>
      <c r="D328" s="97">
        <f t="shared" si="5"/>
      </c>
      <c r="E328" s="8"/>
    </row>
    <row r="329" spans="1:5" ht="19.5" customHeight="1">
      <c r="A329" s="144" t="s">
        <v>755</v>
      </c>
      <c r="B329" s="111"/>
      <c r="C329" s="111"/>
      <c r="D329" s="97">
        <f t="shared" si="5"/>
      </c>
      <c r="E329" s="8"/>
    </row>
    <row r="330" spans="1:5" ht="19.5" customHeight="1">
      <c r="A330" s="144" t="s">
        <v>756</v>
      </c>
      <c r="B330" s="111">
        <v>197</v>
      </c>
      <c r="C330" s="111">
        <v>268</v>
      </c>
      <c r="D330" s="97">
        <f t="shared" si="5"/>
        <v>136</v>
      </c>
      <c r="E330" s="8"/>
    </row>
    <row r="331" spans="1:5" ht="19.5" customHeight="1">
      <c r="A331" s="144" t="s">
        <v>757</v>
      </c>
      <c r="B331" s="111">
        <v>412</v>
      </c>
      <c r="C331" s="111">
        <v>170</v>
      </c>
      <c r="D331" s="97">
        <f t="shared" si="5"/>
        <v>41.3</v>
      </c>
      <c r="E331" s="8"/>
    </row>
    <row r="332" spans="1:5" ht="19.5" customHeight="1">
      <c r="A332" s="143" t="s">
        <v>607</v>
      </c>
      <c r="B332" s="111">
        <v>1256</v>
      </c>
      <c r="C332" s="111"/>
      <c r="D332" s="97">
        <f t="shared" si="5"/>
        <v>0</v>
      </c>
      <c r="E332" s="8"/>
    </row>
    <row r="333" spans="1:5" ht="19.5" customHeight="1">
      <c r="A333" s="143" t="s">
        <v>758</v>
      </c>
      <c r="B333" s="111">
        <v>55</v>
      </c>
      <c r="C333" s="111">
        <v>877</v>
      </c>
      <c r="D333" s="97">
        <f t="shared" si="5"/>
        <v>1594.5</v>
      </c>
      <c r="E333" s="8"/>
    </row>
    <row r="334" spans="1:5" ht="19.5" customHeight="1">
      <c r="A334" s="143" t="s">
        <v>82</v>
      </c>
      <c r="B334" s="113">
        <f>SUM(B335:B347)</f>
        <v>665</v>
      </c>
      <c r="C334" s="113">
        <f>SUM(C335:C347)</f>
        <v>682</v>
      </c>
      <c r="D334" s="97">
        <f t="shared" si="5"/>
        <v>102.6</v>
      </c>
      <c r="E334" s="8"/>
    </row>
    <row r="335" spans="1:5" ht="19.5" customHeight="1">
      <c r="A335" s="144" t="s">
        <v>600</v>
      </c>
      <c r="B335" s="111">
        <v>363</v>
      </c>
      <c r="C335" s="111">
        <v>459</v>
      </c>
      <c r="D335" s="97">
        <f t="shared" si="5"/>
        <v>126.4</v>
      </c>
      <c r="E335" s="8"/>
    </row>
    <row r="336" spans="1:5" ht="19.5" customHeight="1">
      <c r="A336" s="144" t="s">
        <v>602</v>
      </c>
      <c r="B336" s="111">
        <v>36</v>
      </c>
      <c r="C336" s="111">
        <v>33</v>
      </c>
      <c r="D336" s="97">
        <f t="shared" si="5"/>
        <v>91.7</v>
      </c>
      <c r="E336" s="8"/>
    </row>
    <row r="337" spans="1:5" ht="19.5" customHeight="1">
      <c r="A337" s="144" t="s">
        <v>604</v>
      </c>
      <c r="B337" s="111"/>
      <c r="C337" s="111"/>
      <c r="D337" s="97">
        <f t="shared" si="5"/>
      </c>
      <c r="E337" s="8"/>
    </row>
    <row r="338" spans="1:5" ht="19.5" customHeight="1">
      <c r="A338" s="94" t="s">
        <v>762</v>
      </c>
      <c r="B338" s="111">
        <v>55</v>
      </c>
      <c r="C338" s="111">
        <v>82</v>
      </c>
      <c r="D338" s="97">
        <f t="shared" si="5"/>
        <v>149.1</v>
      </c>
      <c r="E338" s="8"/>
    </row>
    <row r="339" spans="1:5" ht="19.5" customHeight="1">
      <c r="A339" s="143" t="s">
        <v>764</v>
      </c>
      <c r="B339" s="111">
        <v>10</v>
      </c>
      <c r="C339" s="111">
        <v>10</v>
      </c>
      <c r="D339" s="97">
        <f t="shared" si="5"/>
        <v>100</v>
      </c>
      <c r="E339" s="8"/>
    </row>
    <row r="340" spans="1:5" ht="19.5" customHeight="1">
      <c r="A340" s="143" t="s">
        <v>765</v>
      </c>
      <c r="B340" s="111"/>
      <c r="C340" s="111"/>
      <c r="D340" s="97">
        <f t="shared" si="5"/>
      </c>
      <c r="E340" s="8"/>
    </row>
    <row r="341" spans="1:5" ht="19.5" customHeight="1">
      <c r="A341" s="143" t="s">
        <v>766</v>
      </c>
      <c r="B341" s="111">
        <v>109</v>
      </c>
      <c r="C341" s="111">
        <v>14</v>
      </c>
      <c r="D341" s="97">
        <f t="shared" si="5"/>
        <v>12.8</v>
      </c>
      <c r="E341" s="8"/>
    </row>
    <row r="342" spans="1:5" ht="19.5" customHeight="1">
      <c r="A342" s="144" t="s">
        <v>767</v>
      </c>
      <c r="B342" s="111"/>
      <c r="C342" s="111"/>
      <c r="D342" s="97">
        <f t="shared" si="5"/>
      </c>
      <c r="E342" s="8"/>
    </row>
    <row r="343" spans="1:5" ht="19.5" customHeight="1">
      <c r="A343" s="144" t="s">
        <v>768</v>
      </c>
      <c r="B343" s="111"/>
      <c r="C343" s="111"/>
      <c r="D343" s="97">
        <f t="shared" si="5"/>
      </c>
      <c r="E343" s="8"/>
    </row>
    <row r="344" spans="1:5" ht="19.5" customHeight="1">
      <c r="A344" s="144" t="s">
        <v>770</v>
      </c>
      <c r="B344" s="111">
        <v>84</v>
      </c>
      <c r="C344" s="111">
        <v>84</v>
      </c>
      <c r="D344" s="97">
        <f t="shared" si="5"/>
        <v>100</v>
      </c>
      <c r="E344" s="8"/>
    </row>
    <row r="345" spans="1:5" ht="19.5" customHeight="1">
      <c r="A345" s="144" t="s">
        <v>772</v>
      </c>
      <c r="B345" s="111"/>
      <c r="C345" s="111"/>
      <c r="D345" s="97">
        <f t="shared" si="5"/>
      </c>
      <c r="E345" s="8"/>
    </row>
    <row r="346" spans="1:5" ht="19.5" customHeight="1">
      <c r="A346" s="144" t="s">
        <v>607</v>
      </c>
      <c r="B346" s="111"/>
      <c r="C346" s="111"/>
      <c r="D346" s="97">
        <f t="shared" si="5"/>
      </c>
      <c r="E346" s="8"/>
    </row>
    <row r="347" spans="1:5" ht="19.5" customHeight="1">
      <c r="A347" s="143" t="s">
        <v>774</v>
      </c>
      <c r="B347" s="111">
        <v>8</v>
      </c>
      <c r="C347" s="111"/>
      <c r="D347" s="97">
        <f t="shared" si="5"/>
        <v>0</v>
      </c>
      <c r="E347" s="8"/>
    </row>
    <row r="348" spans="1:5" ht="19.5" customHeight="1">
      <c r="A348" s="143" t="s">
        <v>83</v>
      </c>
      <c r="B348" s="113">
        <f>SUM(B349:B356)</f>
        <v>0</v>
      </c>
      <c r="C348" s="113">
        <f>SUM(C349:C356)</f>
        <v>0</v>
      </c>
      <c r="D348" s="97">
        <f t="shared" si="5"/>
      </c>
      <c r="E348" s="8"/>
    </row>
    <row r="349" spans="1:5" ht="19.5" customHeight="1">
      <c r="A349" s="143" t="s">
        <v>600</v>
      </c>
      <c r="B349" s="111"/>
      <c r="C349" s="111"/>
      <c r="D349" s="97">
        <f t="shared" si="5"/>
      </c>
      <c r="E349" s="8"/>
    </row>
    <row r="350" spans="1:5" ht="19.5" customHeight="1">
      <c r="A350" s="144" t="s">
        <v>602</v>
      </c>
      <c r="B350" s="111"/>
      <c r="C350" s="111"/>
      <c r="D350" s="97">
        <f t="shared" si="5"/>
      </c>
      <c r="E350" s="8"/>
    </row>
    <row r="351" spans="1:5" ht="19.5" customHeight="1">
      <c r="A351" s="144" t="s">
        <v>604</v>
      </c>
      <c r="B351" s="111"/>
      <c r="C351" s="111"/>
      <c r="D351" s="97">
        <f t="shared" si="5"/>
      </c>
      <c r="E351" s="8"/>
    </row>
    <row r="352" spans="1:5" ht="19.5" customHeight="1">
      <c r="A352" s="144" t="s">
        <v>777</v>
      </c>
      <c r="B352" s="111"/>
      <c r="C352" s="111"/>
      <c r="D352" s="97">
        <f t="shared" si="5"/>
      </c>
      <c r="E352" s="8"/>
    </row>
    <row r="353" spans="1:5" ht="19.5" customHeight="1">
      <c r="A353" s="94" t="s">
        <v>779</v>
      </c>
      <c r="B353" s="111"/>
      <c r="C353" s="111"/>
      <c r="D353" s="97">
        <f t="shared" si="5"/>
      </c>
      <c r="E353" s="8"/>
    </row>
    <row r="354" spans="1:5" ht="19.5" customHeight="1">
      <c r="A354" s="143" t="s">
        <v>780</v>
      </c>
      <c r="B354" s="111"/>
      <c r="C354" s="111"/>
      <c r="D354" s="97">
        <f t="shared" si="5"/>
      </c>
      <c r="E354" s="8"/>
    </row>
    <row r="355" spans="1:5" ht="19.5" customHeight="1">
      <c r="A355" s="143" t="s">
        <v>607</v>
      </c>
      <c r="B355" s="111"/>
      <c r="C355" s="111"/>
      <c r="D355" s="97">
        <f t="shared" si="5"/>
      </c>
      <c r="E355" s="8"/>
    </row>
    <row r="356" spans="1:5" ht="19.5" customHeight="1">
      <c r="A356" s="143" t="s">
        <v>782</v>
      </c>
      <c r="B356" s="111"/>
      <c r="C356" s="111"/>
      <c r="D356" s="97">
        <f t="shared" si="5"/>
      </c>
      <c r="E356" s="8"/>
    </row>
    <row r="357" spans="1:5" ht="19.5" customHeight="1">
      <c r="A357" s="144" t="s">
        <v>84</v>
      </c>
      <c r="B357" s="113">
        <f>SUM(B358:B365)</f>
        <v>0</v>
      </c>
      <c r="C357" s="113">
        <f>SUM(C358:C365)</f>
        <v>0</v>
      </c>
      <c r="D357" s="97">
        <f t="shared" si="5"/>
      </c>
      <c r="E357" s="8"/>
    </row>
    <row r="358" spans="1:5" ht="19.5" customHeight="1">
      <c r="A358" s="144" t="s">
        <v>600</v>
      </c>
      <c r="B358" s="111"/>
      <c r="C358" s="111"/>
      <c r="D358" s="97">
        <f t="shared" si="5"/>
      </c>
      <c r="E358" s="8"/>
    </row>
    <row r="359" spans="1:5" ht="19.5" customHeight="1">
      <c r="A359" s="144" t="s">
        <v>602</v>
      </c>
      <c r="B359" s="111"/>
      <c r="C359" s="111"/>
      <c r="D359" s="97">
        <f t="shared" si="5"/>
      </c>
      <c r="E359" s="8"/>
    </row>
    <row r="360" spans="1:5" ht="19.5" customHeight="1">
      <c r="A360" s="143" t="s">
        <v>604</v>
      </c>
      <c r="B360" s="111"/>
      <c r="C360" s="111"/>
      <c r="D360" s="97">
        <f t="shared" si="5"/>
      </c>
      <c r="E360" s="8"/>
    </row>
    <row r="361" spans="1:5" ht="19.5" customHeight="1">
      <c r="A361" s="143" t="s">
        <v>759</v>
      </c>
      <c r="B361" s="111"/>
      <c r="C361" s="111"/>
      <c r="D361" s="97">
        <f t="shared" si="5"/>
      </c>
      <c r="E361" s="8"/>
    </row>
    <row r="362" spans="1:5" ht="19.5" customHeight="1">
      <c r="A362" s="143" t="s">
        <v>760</v>
      </c>
      <c r="B362" s="111"/>
      <c r="C362" s="111"/>
      <c r="D362" s="97">
        <f t="shared" si="5"/>
      </c>
      <c r="E362" s="8"/>
    </row>
    <row r="363" spans="1:5" ht="19.5" customHeight="1">
      <c r="A363" s="144" t="s">
        <v>761</v>
      </c>
      <c r="B363" s="111"/>
      <c r="C363" s="111"/>
      <c r="D363" s="97">
        <f t="shared" si="5"/>
      </c>
      <c r="E363" s="8"/>
    </row>
    <row r="364" spans="1:5" ht="19.5" customHeight="1">
      <c r="A364" s="144" t="s">
        <v>607</v>
      </c>
      <c r="B364" s="111"/>
      <c r="C364" s="111"/>
      <c r="D364" s="97">
        <f t="shared" si="5"/>
      </c>
      <c r="E364" s="8"/>
    </row>
    <row r="365" spans="1:5" ht="19.5" customHeight="1">
      <c r="A365" s="144" t="s">
        <v>763</v>
      </c>
      <c r="B365" s="111"/>
      <c r="C365" s="111"/>
      <c r="D365" s="97">
        <f t="shared" si="5"/>
      </c>
      <c r="E365" s="8"/>
    </row>
    <row r="366" spans="1:5" ht="19.5" customHeight="1">
      <c r="A366" s="94" t="s">
        <v>85</v>
      </c>
      <c r="B366" s="113">
        <f>SUM(B367:B373)</f>
        <v>0</v>
      </c>
      <c r="C366" s="113">
        <f>SUM(C367:C373)</f>
        <v>0</v>
      </c>
      <c r="D366" s="97">
        <f t="shared" si="5"/>
      </c>
      <c r="E366" s="8"/>
    </row>
    <row r="367" spans="1:5" ht="19.5" customHeight="1">
      <c r="A367" s="143" t="s">
        <v>600</v>
      </c>
      <c r="B367" s="111"/>
      <c r="C367" s="111"/>
      <c r="D367" s="97">
        <f t="shared" si="5"/>
      </c>
      <c r="E367" s="8"/>
    </row>
    <row r="368" spans="1:5" ht="19.5" customHeight="1">
      <c r="A368" s="143" t="s">
        <v>602</v>
      </c>
      <c r="B368" s="111"/>
      <c r="C368" s="111"/>
      <c r="D368" s="97">
        <f t="shared" si="5"/>
      </c>
      <c r="E368" s="8"/>
    </row>
    <row r="369" spans="1:5" ht="19.5" customHeight="1">
      <c r="A369" s="143" t="s">
        <v>604</v>
      </c>
      <c r="B369" s="111"/>
      <c r="C369" s="111"/>
      <c r="D369" s="97">
        <f t="shared" si="5"/>
      </c>
      <c r="E369" s="8"/>
    </row>
    <row r="370" spans="1:5" ht="19.5" customHeight="1">
      <c r="A370" s="144" t="s">
        <v>769</v>
      </c>
      <c r="B370" s="111"/>
      <c r="C370" s="111"/>
      <c r="D370" s="97">
        <f t="shared" si="5"/>
      </c>
      <c r="E370" s="8"/>
    </row>
    <row r="371" spans="1:5" ht="19.5" customHeight="1">
      <c r="A371" s="144" t="s">
        <v>771</v>
      </c>
      <c r="B371" s="111"/>
      <c r="C371" s="111"/>
      <c r="D371" s="97">
        <f t="shared" si="5"/>
      </c>
      <c r="E371" s="8"/>
    </row>
    <row r="372" spans="1:5" ht="19.5" customHeight="1">
      <c r="A372" s="144" t="s">
        <v>607</v>
      </c>
      <c r="B372" s="111"/>
      <c r="C372" s="111"/>
      <c r="D372" s="97">
        <f t="shared" si="5"/>
      </c>
      <c r="E372" s="8"/>
    </row>
    <row r="373" spans="1:5" ht="19.5" customHeight="1">
      <c r="A373" s="143" t="s">
        <v>773</v>
      </c>
      <c r="B373" s="111"/>
      <c r="C373" s="111"/>
      <c r="D373" s="97">
        <f t="shared" si="5"/>
      </c>
      <c r="E373" s="8"/>
    </row>
    <row r="374" spans="1:5" ht="19.5" customHeight="1">
      <c r="A374" s="143" t="s">
        <v>86</v>
      </c>
      <c r="B374" s="113">
        <f>SUM(B375:B381)</f>
        <v>0</v>
      </c>
      <c r="C374" s="113">
        <f>SUM(C375:C381)</f>
        <v>0</v>
      </c>
      <c r="D374" s="97">
        <f t="shared" si="5"/>
      </c>
      <c r="E374" s="8"/>
    </row>
    <row r="375" spans="1:5" ht="19.5" customHeight="1">
      <c r="A375" s="143" t="s">
        <v>600</v>
      </c>
      <c r="B375" s="111"/>
      <c r="C375" s="111"/>
      <c r="D375" s="97">
        <f t="shared" si="5"/>
      </c>
      <c r="E375" s="8"/>
    </row>
    <row r="376" spans="1:5" ht="19.5" customHeight="1">
      <c r="A376" s="144" t="s">
        <v>602</v>
      </c>
      <c r="B376" s="111"/>
      <c r="C376" s="111"/>
      <c r="D376" s="97">
        <f t="shared" si="5"/>
      </c>
      <c r="E376" s="8"/>
    </row>
    <row r="377" spans="1:5" ht="19.5" customHeight="1">
      <c r="A377" s="144" t="s">
        <v>775</v>
      </c>
      <c r="B377" s="111"/>
      <c r="C377" s="111"/>
      <c r="D377" s="97">
        <f t="shared" si="5"/>
      </c>
      <c r="E377" s="8"/>
    </row>
    <row r="378" spans="1:5" ht="19.5" customHeight="1">
      <c r="A378" s="144" t="s">
        <v>776</v>
      </c>
      <c r="B378" s="111"/>
      <c r="C378" s="111"/>
      <c r="D378" s="97">
        <f t="shared" si="5"/>
      </c>
      <c r="E378" s="8"/>
    </row>
    <row r="379" spans="1:5" ht="19.5" customHeight="1">
      <c r="A379" s="94" t="s">
        <v>778</v>
      </c>
      <c r="B379" s="111"/>
      <c r="C379" s="111"/>
      <c r="D379" s="97">
        <f t="shared" si="5"/>
      </c>
      <c r="E379" s="8"/>
    </row>
    <row r="380" spans="1:5" ht="19.5" customHeight="1">
      <c r="A380" s="143" t="s">
        <v>752</v>
      </c>
      <c r="B380" s="111"/>
      <c r="C380" s="111"/>
      <c r="D380" s="97">
        <f t="shared" si="5"/>
      </c>
      <c r="E380" s="8"/>
    </row>
    <row r="381" spans="1:5" ht="19.5" customHeight="1">
      <c r="A381" s="143" t="s">
        <v>781</v>
      </c>
      <c r="B381" s="111"/>
      <c r="C381" s="111"/>
      <c r="D381" s="97">
        <f t="shared" si="5"/>
      </c>
      <c r="E381" s="8"/>
    </row>
    <row r="382" spans="1:5" ht="19.5" customHeight="1">
      <c r="A382" s="143" t="s">
        <v>87</v>
      </c>
      <c r="B382" s="113">
        <f>SUM(B383:B390)</f>
        <v>0</v>
      </c>
      <c r="C382" s="113">
        <f>SUM(C383:C390)</f>
        <v>0</v>
      </c>
      <c r="D382" s="97">
        <f t="shared" si="5"/>
      </c>
      <c r="E382" s="8"/>
    </row>
    <row r="383" spans="1:5" ht="19.5" customHeight="1">
      <c r="A383" s="143" t="s">
        <v>783</v>
      </c>
      <c r="B383" s="111"/>
      <c r="C383" s="111"/>
      <c r="D383" s="97">
        <f t="shared" si="5"/>
      </c>
      <c r="E383" s="8"/>
    </row>
    <row r="384" spans="1:5" ht="19.5" customHeight="1">
      <c r="A384" s="144" t="s">
        <v>600</v>
      </c>
      <c r="B384" s="111"/>
      <c r="C384" s="111"/>
      <c r="D384" s="97">
        <f t="shared" si="5"/>
      </c>
      <c r="E384" s="8"/>
    </row>
    <row r="385" spans="1:5" ht="19.5" customHeight="1">
      <c r="A385" s="144" t="s">
        <v>785</v>
      </c>
      <c r="B385" s="111"/>
      <c r="C385" s="111"/>
      <c r="D385" s="97">
        <f t="shared" si="5"/>
      </c>
      <c r="E385" s="8"/>
    </row>
    <row r="386" spans="1:5" ht="19.5" customHeight="1">
      <c r="A386" s="144" t="s">
        <v>787</v>
      </c>
      <c r="B386" s="111"/>
      <c r="C386" s="111"/>
      <c r="D386" s="97">
        <f t="shared" si="5"/>
      </c>
      <c r="E386" s="8"/>
    </row>
    <row r="387" spans="1:5" ht="19.5" customHeight="1">
      <c r="A387" s="144" t="s">
        <v>789</v>
      </c>
      <c r="B387" s="111"/>
      <c r="C387" s="111"/>
      <c r="D387" s="97">
        <f t="shared" si="5"/>
      </c>
      <c r="E387" s="8"/>
    </row>
    <row r="388" spans="1:5" ht="19.5" customHeight="1">
      <c r="A388" s="94" t="s">
        <v>1514</v>
      </c>
      <c r="B388" s="111"/>
      <c r="C388" s="111"/>
      <c r="D388" s="97">
        <f t="shared" si="5"/>
      </c>
      <c r="E388" s="8"/>
    </row>
    <row r="389" spans="1:5" ht="19.5" customHeight="1">
      <c r="A389" s="143" t="s">
        <v>791</v>
      </c>
      <c r="B389" s="111"/>
      <c r="C389" s="111"/>
      <c r="D389" s="97">
        <f t="shared" si="5"/>
      </c>
      <c r="E389" s="8"/>
    </row>
    <row r="390" spans="1:5" ht="19.5" customHeight="1">
      <c r="A390" s="143" t="s">
        <v>793</v>
      </c>
      <c r="B390" s="111"/>
      <c r="C390" s="111"/>
      <c r="D390" s="97">
        <f aca="true" t="shared" si="6" ref="D390:D453">IF(B390=0,"",ROUND(C390/B390*100,1))</f>
      </c>
      <c r="E390" s="8"/>
    </row>
    <row r="391" spans="1:5" ht="19.5" customHeight="1">
      <c r="A391" s="143" t="s">
        <v>88</v>
      </c>
      <c r="B391" s="111"/>
      <c r="C391" s="111"/>
      <c r="D391" s="97">
        <f t="shared" si="6"/>
      </c>
      <c r="E391" s="8"/>
    </row>
    <row r="392" spans="1:5" ht="19.5" customHeight="1">
      <c r="A392" s="94" t="s">
        <v>89</v>
      </c>
      <c r="B392" s="113">
        <f>SUM(B393,B398,B407,B414,B420,B424,B428,B432,B438,B445,)</f>
        <v>74706</v>
      </c>
      <c r="C392" s="113">
        <f>SUM(C393,C398,C407,C414,C420,C424,C428,C432,C438,C445,)</f>
        <v>69681</v>
      </c>
      <c r="D392" s="97">
        <f t="shared" si="6"/>
        <v>93.3</v>
      </c>
      <c r="E392" s="8"/>
    </row>
    <row r="393" spans="1:5" ht="19.5" customHeight="1">
      <c r="A393" s="144" t="s">
        <v>90</v>
      </c>
      <c r="B393" s="113">
        <f>SUM(B394:B397)</f>
        <v>245</v>
      </c>
      <c r="C393" s="113">
        <f>SUM(C394:C397)</f>
        <v>674</v>
      </c>
      <c r="D393" s="97">
        <f t="shared" si="6"/>
        <v>275.1</v>
      </c>
      <c r="E393" s="8"/>
    </row>
    <row r="394" spans="1:5" ht="19.5" customHeight="1">
      <c r="A394" s="143" t="s">
        <v>600</v>
      </c>
      <c r="B394" s="111">
        <v>129</v>
      </c>
      <c r="C394" s="111">
        <v>139</v>
      </c>
      <c r="D394" s="97">
        <f t="shared" si="6"/>
        <v>107.8</v>
      </c>
      <c r="E394" s="8"/>
    </row>
    <row r="395" spans="1:5" ht="19.5" customHeight="1">
      <c r="A395" s="143" t="s">
        <v>602</v>
      </c>
      <c r="B395" s="111"/>
      <c r="C395" s="111"/>
      <c r="D395" s="97">
        <f t="shared" si="6"/>
      </c>
      <c r="E395" s="8"/>
    </row>
    <row r="396" spans="1:5" ht="19.5" customHeight="1">
      <c r="A396" s="143" t="s">
        <v>604</v>
      </c>
      <c r="B396" s="111"/>
      <c r="C396" s="111"/>
      <c r="D396" s="97">
        <f t="shared" si="6"/>
      </c>
      <c r="E396" s="8"/>
    </row>
    <row r="397" spans="1:5" ht="19.5" customHeight="1">
      <c r="A397" s="144" t="s">
        <v>800</v>
      </c>
      <c r="B397" s="111">
        <v>116</v>
      </c>
      <c r="C397" s="111">
        <v>535</v>
      </c>
      <c r="D397" s="97">
        <f t="shared" si="6"/>
        <v>461.2</v>
      </c>
      <c r="E397" s="8"/>
    </row>
    <row r="398" spans="1:5" ht="19.5" customHeight="1">
      <c r="A398" s="143" t="s">
        <v>91</v>
      </c>
      <c r="B398" s="113">
        <f>SUM(B399:B406)</f>
        <v>68600</v>
      </c>
      <c r="C398" s="113">
        <f>SUM(C399:C406)</f>
        <v>65011</v>
      </c>
      <c r="D398" s="97">
        <f t="shared" si="6"/>
        <v>94.8</v>
      </c>
      <c r="E398" s="8"/>
    </row>
    <row r="399" spans="1:5" ht="19.5" customHeight="1">
      <c r="A399" s="143" t="s">
        <v>802</v>
      </c>
      <c r="B399" s="111">
        <v>1244</v>
      </c>
      <c r="C399" s="111">
        <v>958</v>
      </c>
      <c r="D399" s="97">
        <f t="shared" si="6"/>
        <v>77</v>
      </c>
      <c r="E399" s="8"/>
    </row>
    <row r="400" spans="1:5" ht="19.5" customHeight="1">
      <c r="A400" s="143" t="s">
        <v>804</v>
      </c>
      <c r="B400" s="111">
        <v>58479</v>
      </c>
      <c r="C400" s="111">
        <v>57050</v>
      </c>
      <c r="D400" s="97">
        <f t="shared" si="6"/>
        <v>97.6</v>
      </c>
      <c r="E400" s="8"/>
    </row>
    <row r="401" spans="1:5" ht="19.5" customHeight="1">
      <c r="A401" s="144" t="s">
        <v>806</v>
      </c>
      <c r="B401" s="111">
        <v>2524</v>
      </c>
      <c r="C401" s="111">
        <v>1520</v>
      </c>
      <c r="D401" s="97">
        <f t="shared" si="6"/>
        <v>60.2</v>
      </c>
      <c r="E401" s="8"/>
    </row>
    <row r="402" spans="1:5" ht="19.5" customHeight="1">
      <c r="A402" s="144" t="s">
        <v>807</v>
      </c>
      <c r="B402" s="111">
        <v>5558</v>
      </c>
      <c r="C402" s="111">
        <v>4844</v>
      </c>
      <c r="D402" s="97">
        <f t="shared" si="6"/>
        <v>87.2</v>
      </c>
      <c r="E402" s="8"/>
    </row>
    <row r="403" spans="1:5" ht="19.5" customHeight="1">
      <c r="A403" s="144" t="s">
        <v>809</v>
      </c>
      <c r="B403" s="111">
        <v>159</v>
      </c>
      <c r="C403" s="111">
        <v>2</v>
      </c>
      <c r="D403" s="97">
        <f t="shared" si="6"/>
        <v>1.3</v>
      </c>
      <c r="E403" s="8"/>
    </row>
    <row r="404" spans="1:5" ht="19.5" customHeight="1">
      <c r="A404" s="143" t="s">
        <v>811</v>
      </c>
      <c r="B404" s="111"/>
      <c r="C404" s="111"/>
      <c r="D404" s="97">
        <f t="shared" si="6"/>
      </c>
      <c r="E404" s="8"/>
    </row>
    <row r="405" spans="1:5" ht="19.5" customHeight="1">
      <c r="A405" s="143" t="s">
        <v>813</v>
      </c>
      <c r="B405" s="111"/>
      <c r="C405" s="111"/>
      <c r="D405" s="97">
        <f t="shared" si="6"/>
      </c>
      <c r="E405" s="8"/>
    </row>
    <row r="406" spans="1:5" ht="19.5" customHeight="1">
      <c r="A406" s="143" t="s">
        <v>814</v>
      </c>
      <c r="B406" s="111">
        <v>636</v>
      </c>
      <c r="C406" s="111">
        <v>637</v>
      </c>
      <c r="D406" s="97">
        <f t="shared" si="6"/>
        <v>100.2</v>
      </c>
      <c r="E406" s="8"/>
    </row>
    <row r="407" spans="1:5" ht="19.5" customHeight="1">
      <c r="A407" s="143" t="s">
        <v>92</v>
      </c>
      <c r="B407" s="113">
        <f>SUM(B408:B413)</f>
        <v>1175</v>
      </c>
      <c r="C407" s="113">
        <f>SUM(C408:C413)</f>
        <v>902</v>
      </c>
      <c r="D407" s="97">
        <f t="shared" si="6"/>
        <v>76.8</v>
      </c>
      <c r="E407" s="8"/>
    </row>
    <row r="408" spans="1:5" ht="19.5" customHeight="1">
      <c r="A408" s="143" t="s">
        <v>817</v>
      </c>
      <c r="B408" s="111"/>
      <c r="C408" s="111"/>
      <c r="D408" s="97">
        <f t="shared" si="6"/>
      </c>
      <c r="E408" s="8"/>
    </row>
    <row r="409" spans="1:5" ht="19.5" customHeight="1">
      <c r="A409" s="143" t="s">
        <v>819</v>
      </c>
      <c r="B409" s="111">
        <v>1149</v>
      </c>
      <c r="C409" s="111">
        <v>902</v>
      </c>
      <c r="D409" s="97">
        <f t="shared" si="6"/>
        <v>78.5</v>
      </c>
      <c r="E409" s="8"/>
    </row>
    <row r="410" spans="1:5" ht="19.5" customHeight="1">
      <c r="A410" s="143" t="s">
        <v>821</v>
      </c>
      <c r="B410" s="111"/>
      <c r="C410" s="111"/>
      <c r="D410" s="97">
        <f t="shared" si="6"/>
      </c>
      <c r="E410" s="8"/>
    </row>
    <row r="411" spans="1:5" ht="19.5" customHeight="1">
      <c r="A411" s="144" t="s">
        <v>784</v>
      </c>
      <c r="B411" s="111">
        <v>24</v>
      </c>
      <c r="C411" s="111"/>
      <c r="D411" s="97">
        <f t="shared" si="6"/>
        <v>0</v>
      </c>
      <c r="E411" s="8"/>
    </row>
    <row r="412" spans="1:5" ht="19.5" customHeight="1">
      <c r="A412" s="144" t="s">
        <v>786</v>
      </c>
      <c r="B412" s="111"/>
      <c r="C412" s="111"/>
      <c r="D412" s="97">
        <f t="shared" si="6"/>
      </c>
      <c r="E412" s="8"/>
    </row>
    <row r="413" spans="1:5" ht="19.5" customHeight="1">
      <c r="A413" s="144" t="s">
        <v>788</v>
      </c>
      <c r="B413" s="111">
        <v>2</v>
      </c>
      <c r="C413" s="111"/>
      <c r="D413" s="97">
        <f t="shared" si="6"/>
        <v>0</v>
      </c>
      <c r="E413" s="8"/>
    </row>
    <row r="414" spans="1:5" ht="19.5" customHeight="1">
      <c r="A414" s="94" t="s">
        <v>93</v>
      </c>
      <c r="B414" s="113">
        <f>SUM(B415:B419)</f>
        <v>2</v>
      </c>
      <c r="C414" s="113">
        <f>SUM(C415:C419)</f>
        <v>7</v>
      </c>
      <c r="D414" s="97">
        <f t="shared" si="6"/>
        <v>350</v>
      </c>
      <c r="E414" s="8"/>
    </row>
    <row r="415" spans="1:5" ht="19.5" customHeight="1">
      <c r="A415" s="143" t="s">
        <v>790</v>
      </c>
      <c r="B415" s="111"/>
      <c r="C415" s="111"/>
      <c r="D415" s="97">
        <f t="shared" si="6"/>
      </c>
      <c r="E415" s="8"/>
    </row>
    <row r="416" spans="1:5" ht="19.5" customHeight="1">
      <c r="A416" s="143" t="s">
        <v>792</v>
      </c>
      <c r="B416" s="111"/>
      <c r="C416" s="111"/>
      <c r="D416" s="97">
        <f t="shared" si="6"/>
      </c>
      <c r="E416" s="8"/>
    </row>
    <row r="417" spans="1:5" ht="19.5" customHeight="1">
      <c r="A417" s="143" t="s">
        <v>794</v>
      </c>
      <c r="B417" s="111"/>
      <c r="C417" s="111"/>
      <c r="D417" s="97">
        <f t="shared" si="6"/>
      </c>
      <c r="E417" s="8"/>
    </row>
    <row r="418" spans="1:5" ht="19.5" customHeight="1">
      <c r="A418" s="144" t="s">
        <v>795</v>
      </c>
      <c r="B418" s="111"/>
      <c r="C418" s="111"/>
      <c r="D418" s="97">
        <f t="shared" si="6"/>
      </c>
      <c r="E418" s="8"/>
    </row>
    <row r="419" spans="1:5" ht="19.5" customHeight="1">
      <c r="A419" s="144" t="s">
        <v>796</v>
      </c>
      <c r="B419" s="111">
        <v>2</v>
      </c>
      <c r="C419" s="111">
        <v>7</v>
      </c>
      <c r="D419" s="97">
        <f t="shared" si="6"/>
        <v>350</v>
      </c>
      <c r="E419" s="8"/>
    </row>
    <row r="420" spans="1:5" ht="19.5" customHeight="1">
      <c r="A420" s="144" t="s">
        <v>94</v>
      </c>
      <c r="B420" s="113">
        <f>SUM(B421:B423)</f>
        <v>0</v>
      </c>
      <c r="C420" s="113">
        <f>SUM(C421:C423)</f>
        <v>0</v>
      </c>
      <c r="D420" s="97">
        <f t="shared" si="6"/>
      </c>
      <c r="E420" s="8"/>
    </row>
    <row r="421" spans="1:5" ht="19.5" customHeight="1">
      <c r="A421" s="143" t="s">
        <v>797</v>
      </c>
      <c r="B421" s="111"/>
      <c r="C421" s="111"/>
      <c r="D421" s="97">
        <f t="shared" si="6"/>
      </c>
      <c r="E421" s="8"/>
    </row>
    <row r="422" spans="1:5" ht="19.5" customHeight="1">
      <c r="A422" s="143" t="s">
        <v>798</v>
      </c>
      <c r="B422" s="111"/>
      <c r="C422" s="111"/>
      <c r="D422" s="97">
        <f t="shared" si="6"/>
      </c>
      <c r="E422" s="8"/>
    </row>
    <row r="423" spans="1:5" ht="19.5" customHeight="1">
      <c r="A423" s="143" t="s">
        <v>799</v>
      </c>
      <c r="B423" s="111"/>
      <c r="C423" s="111"/>
      <c r="D423" s="97">
        <f t="shared" si="6"/>
      </c>
      <c r="E423" s="8"/>
    </row>
    <row r="424" spans="1:5" ht="19.5" customHeight="1">
      <c r="A424" s="144" t="s">
        <v>95</v>
      </c>
      <c r="B424" s="113">
        <f>SUM(B425:B427)</f>
        <v>0</v>
      </c>
      <c r="C424" s="113">
        <f>SUM(C425:C427)</f>
        <v>0</v>
      </c>
      <c r="D424" s="97">
        <f t="shared" si="6"/>
      </c>
      <c r="E424" s="8"/>
    </row>
    <row r="425" spans="1:5" ht="19.5" customHeight="1">
      <c r="A425" s="144" t="s">
        <v>801</v>
      </c>
      <c r="B425" s="111"/>
      <c r="C425" s="111"/>
      <c r="D425" s="97">
        <f t="shared" si="6"/>
      </c>
      <c r="E425" s="8"/>
    </row>
    <row r="426" spans="1:5" ht="19.5" customHeight="1">
      <c r="A426" s="144" t="s">
        <v>803</v>
      </c>
      <c r="B426" s="111"/>
      <c r="C426" s="111"/>
      <c r="D426" s="97">
        <f t="shared" si="6"/>
      </c>
      <c r="E426" s="8"/>
    </row>
    <row r="427" spans="1:5" ht="19.5" customHeight="1">
      <c r="A427" s="94" t="s">
        <v>805</v>
      </c>
      <c r="B427" s="111"/>
      <c r="C427" s="111"/>
      <c r="D427" s="97">
        <f t="shared" si="6"/>
      </c>
      <c r="E427" s="8"/>
    </row>
    <row r="428" spans="1:5" ht="19.5" customHeight="1">
      <c r="A428" s="143" t="s">
        <v>96</v>
      </c>
      <c r="B428" s="113">
        <f>SUM(B429:B431)</f>
        <v>446</v>
      </c>
      <c r="C428" s="113">
        <f>SUM(C429:C431)</f>
        <v>442</v>
      </c>
      <c r="D428" s="97">
        <f t="shared" si="6"/>
        <v>99.1</v>
      </c>
      <c r="E428" s="8"/>
    </row>
    <row r="429" spans="1:5" ht="19.5" customHeight="1">
      <c r="A429" s="143" t="s">
        <v>808</v>
      </c>
      <c r="B429" s="111">
        <v>436</v>
      </c>
      <c r="C429" s="111">
        <v>442</v>
      </c>
      <c r="D429" s="97">
        <f t="shared" si="6"/>
        <v>101.4</v>
      </c>
      <c r="E429" s="8"/>
    </row>
    <row r="430" spans="1:5" ht="19.5" customHeight="1">
      <c r="A430" s="143" t="s">
        <v>810</v>
      </c>
      <c r="B430" s="111"/>
      <c r="C430" s="111"/>
      <c r="D430" s="97">
        <f t="shared" si="6"/>
      </c>
      <c r="E430" s="8"/>
    </row>
    <row r="431" spans="1:5" ht="19.5" customHeight="1">
      <c r="A431" s="144" t="s">
        <v>812</v>
      </c>
      <c r="B431" s="111">
        <v>10</v>
      </c>
      <c r="C431" s="111"/>
      <c r="D431" s="97">
        <f t="shared" si="6"/>
        <v>0</v>
      </c>
      <c r="E431" s="8"/>
    </row>
    <row r="432" spans="1:5" ht="19.5" customHeight="1">
      <c r="A432" s="144" t="s">
        <v>97</v>
      </c>
      <c r="B432" s="113">
        <f>SUM(B433:B437)</f>
        <v>539</v>
      </c>
      <c r="C432" s="113">
        <f>SUM(C433:C437)</f>
        <v>125</v>
      </c>
      <c r="D432" s="97">
        <f t="shared" si="6"/>
        <v>23.2</v>
      </c>
      <c r="E432" s="8"/>
    </row>
    <row r="433" spans="1:5" ht="19.5" customHeight="1">
      <c r="A433" s="144" t="s">
        <v>815</v>
      </c>
      <c r="B433" s="111">
        <v>378</v>
      </c>
      <c r="C433" s="111"/>
      <c r="D433" s="97">
        <f t="shared" si="6"/>
        <v>0</v>
      </c>
      <c r="E433" s="8"/>
    </row>
    <row r="434" spans="1:5" ht="19.5" customHeight="1">
      <c r="A434" s="143" t="s">
        <v>816</v>
      </c>
      <c r="B434" s="111">
        <v>138</v>
      </c>
      <c r="C434" s="111">
        <v>125</v>
      </c>
      <c r="D434" s="97">
        <f t="shared" si="6"/>
        <v>90.6</v>
      </c>
      <c r="E434" s="8"/>
    </row>
    <row r="435" spans="1:5" ht="19.5" customHeight="1">
      <c r="A435" s="143" t="s">
        <v>818</v>
      </c>
      <c r="B435" s="111">
        <v>20</v>
      </c>
      <c r="C435" s="111"/>
      <c r="D435" s="97">
        <f t="shared" si="6"/>
        <v>0</v>
      </c>
      <c r="E435" s="8"/>
    </row>
    <row r="436" spans="1:5" ht="19.5" customHeight="1">
      <c r="A436" s="143" t="s">
        <v>820</v>
      </c>
      <c r="B436" s="111"/>
      <c r="C436" s="111"/>
      <c r="D436" s="97">
        <f t="shared" si="6"/>
      </c>
      <c r="E436" s="8"/>
    </row>
    <row r="437" spans="1:5" ht="19.5" customHeight="1">
      <c r="A437" s="143" t="s">
        <v>822</v>
      </c>
      <c r="B437" s="111">
        <v>3</v>
      </c>
      <c r="C437" s="111"/>
      <c r="D437" s="97">
        <f t="shared" si="6"/>
        <v>0</v>
      </c>
      <c r="E437" s="8"/>
    </row>
    <row r="438" spans="1:5" ht="19.5" customHeight="1">
      <c r="A438" s="143" t="s">
        <v>98</v>
      </c>
      <c r="B438" s="113">
        <f>SUM(B439:B444)</f>
        <v>1483</v>
      </c>
      <c r="C438" s="113">
        <f>SUM(C439:C444)</f>
        <v>1700</v>
      </c>
      <c r="D438" s="97">
        <f t="shared" si="6"/>
        <v>114.6</v>
      </c>
      <c r="E438" s="8"/>
    </row>
    <row r="439" spans="1:5" ht="19.5" customHeight="1">
      <c r="A439" s="144" t="s">
        <v>824</v>
      </c>
      <c r="B439" s="111">
        <v>200</v>
      </c>
      <c r="C439" s="111"/>
      <c r="D439" s="97">
        <f t="shared" si="6"/>
        <v>0</v>
      </c>
      <c r="E439" s="8"/>
    </row>
    <row r="440" spans="1:5" ht="19.5" customHeight="1">
      <c r="A440" s="144" t="s">
        <v>826</v>
      </c>
      <c r="B440" s="111">
        <v>883</v>
      </c>
      <c r="C440" s="111"/>
      <c r="D440" s="97">
        <f t="shared" si="6"/>
        <v>0</v>
      </c>
      <c r="E440" s="8"/>
    </row>
    <row r="441" spans="1:5" ht="19.5" customHeight="1">
      <c r="A441" s="144" t="s">
        <v>827</v>
      </c>
      <c r="B441" s="111"/>
      <c r="C441" s="111"/>
      <c r="D441" s="97">
        <f t="shared" si="6"/>
      </c>
      <c r="E441" s="8"/>
    </row>
    <row r="442" spans="1:5" ht="19.5" customHeight="1">
      <c r="A442" s="94" t="s">
        <v>829</v>
      </c>
      <c r="B442" s="111"/>
      <c r="C442" s="111"/>
      <c r="D442" s="97">
        <f t="shared" si="6"/>
      </c>
      <c r="E442" s="8"/>
    </row>
    <row r="443" spans="1:5" ht="19.5" customHeight="1">
      <c r="A443" s="143" t="s">
        <v>831</v>
      </c>
      <c r="B443" s="111">
        <v>200</v>
      </c>
      <c r="C443" s="111">
        <v>600</v>
      </c>
      <c r="D443" s="97">
        <f t="shared" si="6"/>
        <v>300</v>
      </c>
      <c r="E443" s="8"/>
    </row>
    <row r="444" spans="1:5" ht="19.5" customHeight="1">
      <c r="A444" s="143" t="s">
        <v>833</v>
      </c>
      <c r="B444" s="111">
        <v>200</v>
      </c>
      <c r="C444" s="111">
        <v>1100</v>
      </c>
      <c r="D444" s="97">
        <f t="shared" si="6"/>
        <v>550</v>
      </c>
      <c r="E444" s="8"/>
    </row>
    <row r="445" spans="1:5" ht="19.5" customHeight="1">
      <c r="A445" s="143" t="s">
        <v>99</v>
      </c>
      <c r="B445" s="111">
        <v>2216</v>
      </c>
      <c r="C445" s="111">
        <v>820</v>
      </c>
      <c r="D445" s="97">
        <f t="shared" si="6"/>
        <v>37</v>
      </c>
      <c r="E445" s="8"/>
    </row>
    <row r="446" spans="1:5" ht="19.5" customHeight="1">
      <c r="A446" s="94" t="s">
        <v>100</v>
      </c>
      <c r="B446" s="113">
        <f>SUM(B447,B452,B461,B467,B473,B478,B483,B490,B494,B497,)</f>
        <v>4870</v>
      </c>
      <c r="C446" s="113">
        <f>SUM(C447,C452,C461,C467,C473,C478,C483,C490,C494,C497,)</f>
        <v>380</v>
      </c>
      <c r="D446" s="97">
        <f t="shared" si="6"/>
        <v>7.8</v>
      </c>
      <c r="E446" s="8"/>
    </row>
    <row r="447" spans="1:5" ht="19.5" customHeight="1">
      <c r="A447" s="144" t="s">
        <v>101</v>
      </c>
      <c r="B447" s="113">
        <f>SUM(B448:B451)</f>
        <v>82</v>
      </c>
      <c r="C447" s="113">
        <f>SUM(C448:C451)</f>
        <v>106</v>
      </c>
      <c r="D447" s="97">
        <f t="shared" si="6"/>
        <v>129.3</v>
      </c>
      <c r="E447" s="8"/>
    </row>
    <row r="448" spans="1:5" ht="19.5" customHeight="1">
      <c r="A448" s="143" t="s">
        <v>600</v>
      </c>
      <c r="B448" s="111">
        <v>73</v>
      </c>
      <c r="C448" s="111">
        <v>77</v>
      </c>
      <c r="D448" s="97">
        <f t="shared" si="6"/>
        <v>105.5</v>
      </c>
      <c r="E448" s="8"/>
    </row>
    <row r="449" spans="1:5" ht="19.5" customHeight="1">
      <c r="A449" s="143" t="s">
        <v>602</v>
      </c>
      <c r="B449" s="111"/>
      <c r="C449" s="111"/>
      <c r="D449" s="97">
        <f t="shared" si="6"/>
      </c>
      <c r="E449" s="8"/>
    </row>
    <row r="450" spans="1:5" ht="19.5" customHeight="1">
      <c r="A450" s="143" t="s">
        <v>604</v>
      </c>
      <c r="B450" s="111"/>
      <c r="C450" s="111"/>
      <c r="D450" s="97">
        <f t="shared" si="6"/>
      </c>
      <c r="E450" s="8"/>
    </row>
    <row r="451" spans="1:5" ht="19.5" customHeight="1">
      <c r="A451" s="144" t="s">
        <v>839</v>
      </c>
      <c r="B451" s="111">
        <v>9</v>
      </c>
      <c r="C451" s="111">
        <v>29</v>
      </c>
      <c r="D451" s="97">
        <f t="shared" si="6"/>
        <v>322.2</v>
      </c>
      <c r="E451" s="8"/>
    </row>
    <row r="452" spans="1:5" ht="19.5" customHeight="1">
      <c r="A452" s="143" t="s">
        <v>102</v>
      </c>
      <c r="B452" s="113">
        <f>SUM(B453:B460)</f>
        <v>0</v>
      </c>
      <c r="C452" s="113">
        <f>SUM(C453:C460)</f>
        <v>0</v>
      </c>
      <c r="D452" s="97">
        <f t="shared" si="6"/>
      </c>
      <c r="E452" s="8"/>
    </row>
    <row r="453" spans="1:5" ht="19.5" customHeight="1">
      <c r="A453" s="143" t="s">
        <v>828</v>
      </c>
      <c r="B453" s="111"/>
      <c r="C453" s="111"/>
      <c r="D453" s="97">
        <f t="shared" si="6"/>
      </c>
      <c r="E453" s="8"/>
    </row>
    <row r="454" spans="1:5" ht="19.5" customHeight="1">
      <c r="A454" s="143" t="s">
        <v>842</v>
      </c>
      <c r="B454" s="111"/>
      <c r="C454" s="111"/>
      <c r="D454" s="97">
        <f aca="true" t="shared" si="7" ref="D454:D517">IF(B454=0,"",ROUND(C454/B454*100,1))</f>
      </c>
      <c r="E454" s="8"/>
    </row>
    <row r="455" spans="1:5" ht="19.5" customHeight="1">
      <c r="A455" s="94" t="s">
        <v>844</v>
      </c>
      <c r="B455" s="111"/>
      <c r="C455" s="111"/>
      <c r="D455" s="97">
        <f t="shared" si="7"/>
      </c>
      <c r="E455" s="8"/>
    </row>
    <row r="456" spans="1:5" ht="19.5" customHeight="1">
      <c r="A456" s="143" t="s">
        <v>846</v>
      </c>
      <c r="B456" s="111"/>
      <c r="C456" s="111"/>
      <c r="D456" s="97">
        <f t="shared" si="7"/>
      </c>
      <c r="E456" s="8"/>
    </row>
    <row r="457" spans="1:5" ht="19.5" customHeight="1">
      <c r="A457" s="143" t="s">
        <v>847</v>
      </c>
      <c r="B457" s="111"/>
      <c r="C457" s="111"/>
      <c r="D457" s="97">
        <f t="shared" si="7"/>
      </c>
      <c r="E457" s="8"/>
    </row>
    <row r="458" spans="1:5" ht="19.5" customHeight="1">
      <c r="A458" s="143" t="s">
        <v>848</v>
      </c>
      <c r="B458" s="111"/>
      <c r="C458" s="111"/>
      <c r="D458" s="97">
        <f t="shared" si="7"/>
      </c>
      <c r="E458" s="8"/>
    </row>
    <row r="459" spans="1:5" ht="19.5" customHeight="1">
      <c r="A459" s="144" t="s">
        <v>850</v>
      </c>
      <c r="B459" s="111"/>
      <c r="C459" s="111"/>
      <c r="D459" s="97">
        <f t="shared" si="7"/>
      </c>
      <c r="E459" s="8"/>
    </row>
    <row r="460" spans="1:5" ht="19.5" customHeight="1">
      <c r="A460" s="144" t="s">
        <v>852</v>
      </c>
      <c r="B460" s="111"/>
      <c r="C460" s="111"/>
      <c r="D460" s="97">
        <f t="shared" si="7"/>
      </c>
      <c r="E460" s="8"/>
    </row>
    <row r="461" spans="1:5" ht="19.5" customHeight="1">
      <c r="A461" s="144" t="s">
        <v>103</v>
      </c>
      <c r="B461" s="113">
        <f>SUM(B462:B466)</f>
        <v>670</v>
      </c>
      <c r="C461" s="113">
        <f>SUM(C462:C466)</f>
        <v>0</v>
      </c>
      <c r="D461" s="97">
        <f t="shared" si="7"/>
        <v>0</v>
      </c>
      <c r="E461" s="8"/>
    </row>
    <row r="462" spans="1:5" ht="19.5" customHeight="1">
      <c r="A462" s="143" t="s">
        <v>828</v>
      </c>
      <c r="B462" s="111"/>
      <c r="C462" s="111"/>
      <c r="D462" s="97">
        <f t="shared" si="7"/>
      </c>
      <c r="E462" s="8"/>
    </row>
    <row r="463" spans="1:5" ht="19.5" customHeight="1">
      <c r="A463" s="143" t="s">
        <v>856</v>
      </c>
      <c r="B463" s="111"/>
      <c r="C463" s="111"/>
      <c r="D463" s="97">
        <f t="shared" si="7"/>
      </c>
      <c r="E463" s="8"/>
    </row>
    <row r="464" spans="1:5" ht="19.5" customHeight="1">
      <c r="A464" s="143" t="s">
        <v>857</v>
      </c>
      <c r="B464" s="111"/>
      <c r="C464" s="111"/>
      <c r="D464" s="97">
        <f t="shared" si="7"/>
      </c>
      <c r="E464" s="8"/>
    </row>
    <row r="465" spans="1:5" ht="19.5" customHeight="1">
      <c r="A465" s="144" t="s">
        <v>823</v>
      </c>
      <c r="B465" s="111"/>
      <c r="C465" s="111"/>
      <c r="D465" s="97">
        <f t="shared" si="7"/>
      </c>
      <c r="E465" s="8"/>
    </row>
    <row r="466" spans="1:5" ht="19.5" customHeight="1">
      <c r="A466" s="144" t="s">
        <v>825</v>
      </c>
      <c r="B466" s="111">
        <v>670</v>
      </c>
      <c r="C466" s="111"/>
      <c r="D466" s="97">
        <f t="shared" si="7"/>
        <v>0</v>
      </c>
      <c r="E466" s="8"/>
    </row>
    <row r="467" spans="1:5" ht="19.5" customHeight="1">
      <c r="A467" s="144" t="s">
        <v>104</v>
      </c>
      <c r="B467" s="113">
        <f>SUM(B468:B472)</f>
        <v>2225</v>
      </c>
      <c r="C467" s="113">
        <f>SUM(C468:C472)</f>
        <v>0</v>
      </c>
      <c r="D467" s="97">
        <f t="shared" si="7"/>
        <v>0</v>
      </c>
      <c r="E467" s="8"/>
    </row>
    <row r="468" spans="1:5" ht="19.5" customHeight="1">
      <c r="A468" s="94" t="s">
        <v>828</v>
      </c>
      <c r="B468" s="111"/>
      <c r="C468" s="111"/>
      <c r="D468" s="97">
        <f t="shared" si="7"/>
      </c>
      <c r="E468" s="8"/>
    </row>
    <row r="469" spans="1:5" ht="19.5" customHeight="1">
      <c r="A469" s="143" t="s">
        <v>830</v>
      </c>
      <c r="B469" s="111">
        <v>40</v>
      </c>
      <c r="C469" s="111"/>
      <c r="D469" s="97">
        <f t="shared" si="7"/>
        <v>0</v>
      </c>
      <c r="E469" s="8"/>
    </row>
    <row r="470" spans="1:5" ht="19.5" customHeight="1">
      <c r="A470" s="143" t="s">
        <v>832</v>
      </c>
      <c r="B470" s="111">
        <v>1380</v>
      </c>
      <c r="C470" s="111"/>
      <c r="D470" s="97">
        <f t="shared" si="7"/>
        <v>0</v>
      </c>
      <c r="E470" s="8"/>
    </row>
    <row r="471" spans="1:5" ht="19.5" customHeight="1">
      <c r="A471" s="143" t="s">
        <v>834</v>
      </c>
      <c r="B471" s="111">
        <v>160</v>
      </c>
      <c r="C471" s="111"/>
      <c r="D471" s="97">
        <f t="shared" si="7"/>
        <v>0</v>
      </c>
      <c r="E471" s="8"/>
    </row>
    <row r="472" spans="1:5" ht="19.5" customHeight="1">
      <c r="A472" s="144" t="s">
        <v>835</v>
      </c>
      <c r="B472" s="111">
        <v>645</v>
      </c>
      <c r="C472" s="111"/>
      <c r="D472" s="97">
        <f t="shared" si="7"/>
        <v>0</v>
      </c>
      <c r="E472" s="8"/>
    </row>
    <row r="473" spans="1:5" ht="19.5" customHeight="1">
      <c r="A473" s="144" t="s">
        <v>105</v>
      </c>
      <c r="B473" s="113">
        <f>SUM(B474:B477)</f>
        <v>0</v>
      </c>
      <c r="C473" s="113">
        <f>SUM(C474:C477)</f>
        <v>0</v>
      </c>
      <c r="D473" s="97">
        <f t="shared" si="7"/>
      </c>
      <c r="E473" s="8"/>
    </row>
    <row r="474" spans="1:5" ht="19.5" customHeight="1">
      <c r="A474" s="144" t="s">
        <v>828</v>
      </c>
      <c r="B474" s="111"/>
      <c r="C474" s="111"/>
      <c r="D474" s="97">
        <f t="shared" si="7"/>
      </c>
      <c r="E474" s="8"/>
    </row>
    <row r="475" spans="1:5" ht="19.5" customHeight="1">
      <c r="A475" s="143" t="s">
        <v>836</v>
      </c>
      <c r="B475" s="111"/>
      <c r="C475" s="111"/>
      <c r="D475" s="97">
        <f t="shared" si="7"/>
      </c>
      <c r="E475" s="8"/>
    </row>
    <row r="476" spans="1:5" ht="19.5" customHeight="1">
      <c r="A476" s="143" t="s">
        <v>837</v>
      </c>
      <c r="B476" s="111"/>
      <c r="C476" s="111"/>
      <c r="D476" s="97">
        <f t="shared" si="7"/>
      </c>
      <c r="E476" s="8"/>
    </row>
    <row r="477" spans="1:5" ht="19.5" customHeight="1">
      <c r="A477" s="143" t="s">
        <v>838</v>
      </c>
      <c r="B477" s="111"/>
      <c r="C477" s="111"/>
      <c r="D477" s="97">
        <f t="shared" si="7"/>
      </c>
      <c r="E477" s="8"/>
    </row>
    <row r="478" spans="1:5" ht="19.5" customHeight="1">
      <c r="A478" s="144" t="s">
        <v>106</v>
      </c>
      <c r="B478" s="113">
        <f>SUM(B479:B482)</f>
        <v>0</v>
      </c>
      <c r="C478" s="113">
        <f>SUM(C479:C482)</f>
        <v>0</v>
      </c>
      <c r="D478" s="97">
        <f t="shared" si="7"/>
      </c>
      <c r="E478" s="8"/>
    </row>
    <row r="479" spans="1:5" ht="19.5" customHeight="1">
      <c r="A479" s="144" t="s">
        <v>840</v>
      </c>
      <c r="B479" s="111"/>
      <c r="C479" s="111"/>
      <c r="D479" s="97">
        <f t="shared" si="7"/>
      </c>
      <c r="E479" s="8"/>
    </row>
    <row r="480" spans="1:5" ht="19.5" customHeight="1">
      <c r="A480" s="144" t="s">
        <v>841</v>
      </c>
      <c r="B480" s="111"/>
      <c r="C480" s="111"/>
      <c r="D480" s="97">
        <f t="shared" si="7"/>
      </c>
      <c r="E480" s="8"/>
    </row>
    <row r="481" spans="1:5" ht="19.5" customHeight="1">
      <c r="A481" s="94" t="s">
        <v>843</v>
      </c>
      <c r="B481" s="111"/>
      <c r="C481" s="111"/>
      <c r="D481" s="97">
        <f t="shared" si="7"/>
      </c>
      <c r="E481" s="8"/>
    </row>
    <row r="482" spans="1:5" ht="19.5" customHeight="1">
      <c r="A482" s="143" t="s">
        <v>845</v>
      </c>
      <c r="B482" s="111"/>
      <c r="C482" s="111"/>
      <c r="D482" s="97">
        <f t="shared" si="7"/>
      </c>
      <c r="E482" s="8"/>
    </row>
    <row r="483" spans="1:5" ht="19.5" customHeight="1">
      <c r="A483" s="143" t="s">
        <v>107</v>
      </c>
      <c r="B483" s="113">
        <f>SUM(B484:B489)</f>
        <v>98</v>
      </c>
      <c r="C483" s="113">
        <f>SUM(C484:C489)</f>
        <v>74</v>
      </c>
      <c r="D483" s="97">
        <f t="shared" si="7"/>
        <v>75.5</v>
      </c>
      <c r="E483" s="8"/>
    </row>
    <row r="484" spans="1:5" ht="19.5" customHeight="1">
      <c r="A484" s="143" t="s">
        <v>828</v>
      </c>
      <c r="B484" s="111">
        <v>56</v>
      </c>
      <c r="C484" s="111">
        <v>57</v>
      </c>
      <c r="D484" s="97">
        <f t="shared" si="7"/>
        <v>101.8</v>
      </c>
      <c r="E484" s="8"/>
    </row>
    <row r="485" spans="1:5" ht="19.5" customHeight="1">
      <c r="A485" s="144" t="s">
        <v>849</v>
      </c>
      <c r="B485" s="111">
        <v>40</v>
      </c>
      <c r="C485" s="111">
        <v>15</v>
      </c>
      <c r="D485" s="97">
        <f t="shared" si="7"/>
        <v>37.5</v>
      </c>
      <c r="E485" s="8"/>
    </row>
    <row r="486" spans="1:5" ht="19.5" customHeight="1">
      <c r="A486" s="144" t="s">
        <v>851</v>
      </c>
      <c r="B486" s="111"/>
      <c r="C486" s="111"/>
      <c r="D486" s="97">
        <f t="shared" si="7"/>
      </c>
      <c r="E486" s="8"/>
    </row>
    <row r="487" spans="1:5" ht="19.5" customHeight="1">
      <c r="A487" s="144" t="s">
        <v>853</v>
      </c>
      <c r="B487" s="111"/>
      <c r="C487" s="111"/>
      <c r="D487" s="97">
        <f t="shared" si="7"/>
      </c>
      <c r="E487" s="8"/>
    </row>
    <row r="488" spans="1:5" ht="19.5" customHeight="1">
      <c r="A488" s="143" t="s">
        <v>854</v>
      </c>
      <c r="B488" s="111"/>
      <c r="C488" s="111"/>
      <c r="D488" s="97">
        <f t="shared" si="7"/>
      </c>
      <c r="E488" s="8"/>
    </row>
    <row r="489" spans="1:5" ht="19.5" customHeight="1">
      <c r="A489" s="143" t="s">
        <v>855</v>
      </c>
      <c r="B489" s="111">
        <v>2</v>
      </c>
      <c r="C489" s="111">
        <v>2</v>
      </c>
      <c r="D489" s="97">
        <f t="shared" si="7"/>
        <v>100</v>
      </c>
      <c r="E489" s="8"/>
    </row>
    <row r="490" spans="1:5" ht="19.5" customHeight="1">
      <c r="A490" s="143" t="s">
        <v>108</v>
      </c>
      <c r="B490" s="113">
        <f>SUM(B491:B493)</f>
        <v>0</v>
      </c>
      <c r="C490" s="113">
        <f>SUM(C491:C493)</f>
        <v>0</v>
      </c>
      <c r="D490" s="97">
        <f t="shared" si="7"/>
      </c>
      <c r="E490" s="8"/>
    </row>
    <row r="491" spans="1:5" ht="19.5" customHeight="1">
      <c r="A491" s="144" t="s">
        <v>858</v>
      </c>
      <c r="B491" s="111"/>
      <c r="C491" s="111"/>
      <c r="D491" s="97">
        <f t="shared" si="7"/>
      </c>
      <c r="E491" s="8"/>
    </row>
    <row r="492" spans="1:5" ht="19.5" customHeight="1">
      <c r="A492" s="144" t="s">
        <v>859</v>
      </c>
      <c r="B492" s="111"/>
      <c r="C492" s="111"/>
      <c r="D492" s="97">
        <f t="shared" si="7"/>
      </c>
      <c r="E492" s="8"/>
    </row>
    <row r="493" spans="1:5" ht="19.5" customHeight="1">
      <c r="A493" s="144" t="s">
        <v>860</v>
      </c>
      <c r="B493" s="111"/>
      <c r="C493" s="111"/>
      <c r="D493" s="97">
        <f t="shared" si="7"/>
      </c>
      <c r="E493" s="8"/>
    </row>
    <row r="494" spans="1:5" ht="19.5" customHeight="1">
      <c r="A494" s="94" t="s">
        <v>109</v>
      </c>
      <c r="B494" s="113">
        <f>SUM(B495:B496)</f>
        <v>0</v>
      </c>
      <c r="C494" s="113">
        <f>SUM(C495:C496)</f>
        <v>0</v>
      </c>
      <c r="D494" s="97">
        <f t="shared" si="7"/>
      </c>
      <c r="E494" s="8"/>
    </row>
    <row r="495" spans="1:5" ht="19.5" customHeight="1">
      <c r="A495" s="144" t="s">
        <v>862</v>
      </c>
      <c r="B495" s="111"/>
      <c r="C495" s="111"/>
      <c r="D495" s="97">
        <f t="shared" si="7"/>
      </c>
      <c r="E495" s="8"/>
    </row>
    <row r="496" spans="1:5" ht="19.5" customHeight="1">
      <c r="A496" s="144" t="s">
        <v>864</v>
      </c>
      <c r="B496" s="111"/>
      <c r="C496" s="111"/>
      <c r="D496" s="97">
        <f t="shared" si="7"/>
      </c>
      <c r="E496" s="8"/>
    </row>
    <row r="497" spans="1:5" ht="19.5" customHeight="1">
      <c r="A497" s="143" t="s">
        <v>110</v>
      </c>
      <c r="B497" s="113">
        <f>SUM(B498:B501)</f>
        <v>1795</v>
      </c>
      <c r="C497" s="113">
        <f>SUM(C498:C501)</f>
        <v>200</v>
      </c>
      <c r="D497" s="97">
        <f t="shared" si="7"/>
        <v>11.1</v>
      </c>
      <c r="E497" s="8"/>
    </row>
    <row r="498" spans="1:5" ht="19.5" customHeight="1">
      <c r="A498" s="143" t="s">
        <v>867</v>
      </c>
      <c r="B498" s="111">
        <v>1683</v>
      </c>
      <c r="C498" s="111">
        <v>200</v>
      </c>
      <c r="D498" s="97">
        <f t="shared" si="7"/>
        <v>11.9</v>
      </c>
      <c r="E498" s="8"/>
    </row>
    <row r="499" spans="1:5" ht="19.5" customHeight="1">
      <c r="A499" s="144" t="s">
        <v>868</v>
      </c>
      <c r="B499" s="111"/>
      <c r="C499" s="111"/>
      <c r="D499" s="97">
        <f t="shared" si="7"/>
      </c>
      <c r="E499" s="8"/>
    </row>
    <row r="500" spans="1:5" ht="19.5" customHeight="1">
      <c r="A500" s="144" t="s">
        <v>869</v>
      </c>
      <c r="B500" s="111"/>
      <c r="C500" s="111"/>
      <c r="D500" s="97">
        <f t="shared" si="7"/>
      </c>
      <c r="E500" s="8"/>
    </row>
    <row r="501" spans="1:5" ht="19.5" customHeight="1">
      <c r="A501" s="144" t="s">
        <v>870</v>
      </c>
      <c r="B501" s="111">
        <v>112</v>
      </c>
      <c r="C501" s="111"/>
      <c r="D501" s="97">
        <f t="shared" si="7"/>
        <v>0</v>
      </c>
      <c r="E501" s="8"/>
    </row>
    <row r="502" spans="1:5" ht="19.5" customHeight="1">
      <c r="A502" s="94" t="s">
        <v>111</v>
      </c>
      <c r="B502" s="113">
        <f>SUM(B503,B517,B525,B536,B547,)</f>
        <v>2733</v>
      </c>
      <c r="C502" s="113">
        <f>SUM(C503,C517,C525,C536,C547,)</f>
        <v>2118</v>
      </c>
      <c r="D502" s="97">
        <f t="shared" si="7"/>
        <v>77.5</v>
      </c>
      <c r="E502" s="8"/>
    </row>
    <row r="503" spans="1:5" ht="19.5" customHeight="1">
      <c r="A503" s="94" t="s">
        <v>112</v>
      </c>
      <c r="B503" s="113">
        <f>SUM(B504:B516)</f>
        <v>1393</v>
      </c>
      <c r="C503" s="113">
        <f>SUM(C504:C516)</f>
        <v>1315</v>
      </c>
      <c r="D503" s="97">
        <f t="shared" si="7"/>
        <v>94.4</v>
      </c>
      <c r="E503" s="8"/>
    </row>
    <row r="504" spans="1:5" ht="19.5" customHeight="1">
      <c r="A504" s="94" t="s">
        <v>600</v>
      </c>
      <c r="B504" s="111">
        <v>87</v>
      </c>
      <c r="C504" s="111">
        <v>107</v>
      </c>
      <c r="D504" s="97">
        <f t="shared" si="7"/>
        <v>123</v>
      </c>
      <c r="E504" s="8"/>
    </row>
    <row r="505" spans="1:5" ht="19.5" customHeight="1">
      <c r="A505" s="94" t="s">
        <v>602</v>
      </c>
      <c r="B505" s="111"/>
      <c r="C505" s="111"/>
      <c r="D505" s="97">
        <f t="shared" si="7"/>
      </c>
      <c r="E505" s="8"/>
    </row>
    <row r="506" spans="1:5" ht="19.5" customHeight="1">
      <c r="A506" s="94" t="s">
        <v>604</v>
      </c>
      <c r="B506" s="111"/>
      <c r="C506" s="111"/>
      <c r="D506" s="97">
        <f t="shared" si="7"/>
      </c>
      <c r="E506" s="8"/>
    </row>
    <row r="507" spans="1:5" ht="19.5" customHeight="1">
      <c r="A507" s="94" t="s">
        <v>876</v>
      </c>
      <c r="B507" s="111"/>
      <c r="C507" s="111">
        <v>135</v>
      </c>
      <c r="D507" s="97">
        <f t="shared" si="7"/>
      </c>
      <c r="E507" s="8"/>
    </row>
    <row r="508" spans="1:5" ht="19.5" customHeight="1">
      <c r="A508" s="94" t="s">
        <v>878</v>
      </c>
      <c r="B508" s="111">
        <v>6</v>
      </c>
      <c r="C508" s="111">
        <v>34</v>
      </c>
      <c r="D508" s="97">
        <f t="shared" si="7"/>
        <v>566.7</v>
      </c>
      <c r="E508" s="8"/>
    </row>
    <row r="509" spans="1:5" ht="19.5" customHeight="1">
      <c r="A509" s="94" t="s">
        <v>880</v>
      </c>
      <c r="B509" s="111">
        <v>106</v>
      </c>
      <c r="C509" s="111">
        <v>72</v>
      </c>
      <c r="D509" s="97">
        <f t="shared" si="7"/>
        <v>67.9</v>
      </c>
      <c r="E509" s="8"/>
    </row>
    <row r="510" spans="1:5" ht="19.5" customHeight="1">
      <c r="A510" s="94" t="s">
        <v>881</v>
      </c>
      <c r="B510" s="111"/>
      <c r="C510" s="111">
        <v>67</v>
      </c>
      <c r="D510" s="97">
        <f t="shared" si="7"/>
      </c>
      <c r="E510" s="8"/>
    </row>
    <row r="511" spans="1:5" ht="19.5" customHeight="1">
      <c r="A511" s="94" t="s">
        <v>882</v>
      </c>
      <c r="B511" s="111"/>
      <c r="C511" s="111"/>
      <c r="D511" s="97">
        <f t="shared" si="7"/>
      </c>
      <c r="E511" s="8"/>
    </row>
    <row r="512" spans="1:5" ht="19.5" customHeight="1">
      <c r="A512" s="94" t="s">
        <v>883</v>
      </c>
      <c r="B512" s="111">
        <v>3</v>
      </c>
      <c r="C512" s="111">
        <v>156</v>
      </c>
      <c r="D512" s="97">
        <f t="shared" si="7"/>
        <v>5200</v>
      </c>
      <c r="E512" s="8"/>
    </row>
    <row r="513" spans="1:5" ht="19.5" customHeight="1">
      <c r="A513" s="94" t="s">
        <v>884</v>
      </c>
      <c r="B513" s="111"/>
      <c r="C513" s="111"/>
      <c r="D513" s="97">
        <f t="shared" si="7"/>
      </c>
      <c r="E513" s="8"/>
    </row>
    <row r="514" spans="1:5" ht="19.5" customHeight="1">
      <c r="A514" s="94" t="s">
        <v>886</v>
      </c>
      <c r="B514" s="111">
        <v>6</v>
      </c>
      <c r="C514" s="111"/>
      <c r="D514" s="97">
        <f t="shared" si="7"/>
        <v>0</v>
      </c>
      <c r="E514" s="8"/>
    </row>
    <row r="515" spans="1:5" ht="19.5" customHeight="1">
      <c r="A515" s="94" t="s">
        <v>888</v>
      </c>
      <c r="B515" s="111">
        <v>1</v>
      </c>
      <c r="C515" s="111">
        <v>38</v>
      </c>
      <c r="D515" s="97">
        <f t="shared" si="7"/>
        <v>3800</v>
      </c>
      <c r="E515" s="8"/>
    </row>
    <row r="516" spans="1:5" ht="19.5" customHeight="1">
      <c r="A516" s="94" t="s">
        <v>890</v>
      </c>
      <c r="B516" s="111">
        <v>1184</v>
      </c>
      <c r="C516" s="111">
        <v>706</v>
      </c>
      <c r="D516" s="97">
        <f t="shared" si="7"/>
        <v>59.6</v>
      </c>
      <c r="E516" s="8"/>
    </row>
    <row r="517" spans="1:5" ht="19.5" customHeight="1">
      <c r="A517" s="94" t="s">
        <v>113</v>
      </c>
      <c r="B517" s="113">
        <f>SUM(B518:B524)</f>
        <v>6</v>
      </c>
      <c r="C517" s="113">
        <f>SUM(C518:C524)</f>
        <v>38</v>
      </c>
      <c r="D517" s="97">
        <f t="shared" si="7"/>
        <v>633.3</v>
      </c>
      <c r="E517" s="8"/>
    </row>
    <row r="518" spans="1:5" ht="19.5" customHeight="1">
      <c r="A518" s="94" t="s">
        <v>600</v>
      </c>
      <c r="B518" s="111"/>
      <c r="C518" s="111"/>
      <c r="D518" s="97">
        <f aca="true" t="shared" si="8" ref="D518:D581">IF(B518=0,"",ROUND(C518/B518*100,1))</f>
      </c>
      <c r="E518" s="8"/>
    </row>
    <row r="519" spans="1:5" ht="19.5" customHeight="1">
      <c r="A519" s="94" t="s">
        <v>602</v>
      </c>
      <c r="B519" s="111"/>
      <c r="C519" s="111"/>
      <c r="D519" s="97">
        <f t="shared" si="8"/>
      </c>
      <c r="E519" s="8"/>
    </row>
    <row r="520" spans="1:5" ht="19.5" customHeight="1">
      <c r="A520" s="94" t="s">
        <v>604</v>
      </c>
      <c r="B520" s="111"/>
      <c r="C520" s="111"/>
      <c r="D520" s="97">
        <f t="shared" si="8"/>
      </c>
      <c r="E520" s="8"/>
    </row>
    <row r="521" spans="1:5" ht="19.5" customHeight="1">
      <c r="A521" s="94" t="s">
        <v>861</v>
      </c>
      <c r="B521" s="111">
        <v>6</v>
      </c>
      <c r="C521" s="111"/>
      <c r="D521" s="97">
        <f t="shared" si="8"/>
        <v>0</v>
      </c>
      <c r="E521" s="8"/>
    </row>
    <row r="522" spans="1:5" ht="19.5" customHeight="1">
      <c r="A522" s="94" t="s">
        <v>863</v>
      </c>
      <c r="B522" s="111"/>
      <c r="C522" s="111">
        <v>32</v>
      </c>
      <c r="D522" s="97">
        <f t="shared" si="8"/>
      </c>
      <c r="E522" s="8"/>
    </row>
    <row r="523" spans="1:5" ht="19.5" customHeight="1">
      <c r="A523" s="94" t="s">
        <v>865</v>
      </c>
      <c r="B523" s="111"/>
      <c r="C523" s="111"/>
      <c r="D523" s="97">
        <f t="shared" si="8"/>
      </c>
      <c r="E523" s="8"/>
    </row>
    <row r="524" spans="1:5" ht="19.5" customHeight="1">
      <c r="A524" s="94" t="s">
        <v>866</v>
      </c>
      <c r="B524" s="111"/>
      <c r="C524" s="111">
        <v>6</v>
      </c>
      <c r="D524" s="97">
        <f t="shared" si="8"/>
      </c>
      <c r="E524" s="8"/>
    </row>
    <row r="525" spans="1:5" ht="19.5" customHeight="1">
      <c r="A525" s="94" t="s">
        <v>114</v>
      </c>
      <c r="B525" s="113">
        <f>SUM(B526:B535)</f>
        <v>68</v>
      </c>
      <c r="C525" s="113">
        <f>SUM(C526:C535)</f>
        <v>69</v>
      </c>
      <c r="D525" s="97">
        <f t="shared" si="8"/>
        <v>101.5</v>
      </c>
      <c r="E525" s="8"/>
    </row>
    <row r="526" spans="1:5" ht="19.5" customHeight="1">
      <c r="A526" s="94" t="s">
        <v>600</v>
      </c>
      <c r="B526" s="111"/>
      <c r="C526" s="111"/>
      <c r="D526" s="97">
        <f t="shared" si="8"/>
      </c>
      <c r="E526" s="8"/>
    </row>
    <row r="527" spans="1:5" ht="19.5" customHeight="1">
      <c r="A527" s="94" t="s">
        <v>602</v>
      </c>
      <c r="B527" s="111"/>
      <c r="C527" s="111"/>
      <c r="D527" s="97">
        <f t="shared" si="8"/>
      </c>
      <c r="E527" s="8"/>
    </row>
    <row r="528" spans="1:5" ht="19.5" customHeight="1">
      <c r="A528" s="94" t="s">
        <v>604</v>
      </c>
      <c r="B528" s="111"/>
      <c r="C528" s="111"/>
      <c r="D528" s="97">
        <f t="shared" si="8"/>
      </c>
      <c r="E528" s="8"/>
    </row>
    <row r="529" spans="1:5" ht="19.5" customHeight="1">
      <c r="A529" s="94" t="s">
        <v>871</v>
      </c>
      <c r="B529" s="111"/>
      <c r="C529" s="111"/>
      <c r="D529" s="97">
        <f t="shared" si="8"/>
      </c>
      <c r="E529" s="8"/>
    </row>
    <row r="530" spans="1:5" ht="19.5" customHeight="1">
      <c r="A530" s="94" t="s">
        <v>872</v>
      </c>
      <c r="B530" s="111"/>
      <c r="C530" s="111"/>
      <c r="D530" s="97">
        <f t="shared" si="8"/>
      </c>
      <c r="E530" s="8"/>
    </row>
    <row r="531" spans="1:5" ht="19.5" customHeight="1">
      <c r="A531" s="94" t="s">
        <v>873</v>
      </c>
      <c r="B531" s="111"/>
      <c r="C531" s="111"/>
      <c r="D531" s="97">
        <f t="shared" si="8"/>
      </c>
      <c r="E531" s="8"/>
    </row>
    <row r="532" spans="1:5" ht="19.5" customHeight="1">
      <c r="A532" s="94" t="s">
        <v>874</v>
      </c>
      <c r="B532" s="111"/>
      <c r="C532" s="111"/>
      <c r="D532" s="97">
        <f t="shared" si="8"/>
      </c>
      <c r="E532" s="8"/>
    </row>
    <row r="533" spans="1:5" ht="19.5" customHeight="1">
      <c r="A533" s="94" t="s">
        <v>875</v>
      </c>
      <c r="B533" s="111"/>
      <c r="C533" s="111"/>
      <c r="D533" s="97">
        <f t="shared" si="8"/>
      </c>
      <c r="E533" s="8"/>
    </row>
    <row r="534" spans="1:5" ht="19.5" customHeight="1">
      <c r="A534" s="94" t="s">
        <v>877</v>
      </c>
      <c r="B534" s="111"/>
      <c r="C534" s="111"/>
      <c r="D534" s="97">
        <f t="shared" si="8"/>
      </c>
      <c r="E534" s="8"/>
    </row>
    <row r="535" spans="1:5" ht="19.5" customHeight="1">
      <c r="A535" s="94" t="s">
        <v>879</v>
      </c>
      <c r="B535" s="111">
        <v>68</v>
      </c>
      <c r="C535" s="111">
        <v>69</v>
      </c>
      <c r="D535" s="97">
        <f t="shared" si="8"/>
        <v>101.5</v>
      </c>
      <c r="E535" s="8"/>
    </row>
    <row r="536" spans="1:5" ht="19.5" customHeight="1">
      <c r="A536" s="94" t="s">
        <v>115</v>
      </c>
      <c r="B536" s="113">
        <f>SUM(B537:B546)</f>
        <v>502</v>
      </c>
      <c r="C536" s="113">
        <f>SUM(C537:C546)</f>
        <v>563</v>
      </c>
      <c r="D536" s="97">
        <f t="shared" si="8"/>
        <v>112.2</v>
      </c>
      <c r="E536" s="8"/>
    </row>
    <row r="537" spans="1:5" ht="19.5" customHeight="1">
      <c r="A537" s="94" t="s">
        <v>600</v>
      </c>
      <c r="B537" s="111"/>
      <c r="C537" s="111"/>
      <c r="D537" s="97">
        <f t="shared" si="8"/>
      </c>
      <c r="E537" s="8"/>
    </row>
    <row r="538" spans="1:5" ht="19.5" customHeight="1">
      <c r="A538" s="94" t="s">
        <v>602</v>
      </c>
      <c r="B538" s="111"/>
      <c r="C538" s="111"/>
      <c r="D538" s="97">
        <f t="shared" si="8"/>
      </c>
      <c r="E538" s="8"/>
    </row>
    <row r="539" spans="1:5" ht="19.5" customHeight="1">
      <c r="A539" s="94" t="s">
        <v>604</v>
      </c>
      <c r="B539" s="111"/>
      <c r="C539" s="111"/>
      <c r="D539" s="97">
        <f t="shared" si="8"/>
      </c>
      <c r="E539" s="8"/>
    </row>
    <row r="540" spans="1:5" ht="19.5" customHeight="1">
      <c r="A540" s="94" t="s">
        <v>885</v>
      </c>
      <c r="B540" s="111"/>
      <c r="C540" s="111"/>
      <c r="D540" s="97">
        <f t="shared" si="8"/>
      </c>
      <c r="E540" s="8"/>
    </row>
    <row r="541" spans="1:5" ht="19.5" customHeight="1">
      <c r="A541" s="94" t="s">
        <v>887</v>
      </c>
      <c r="B541" s="111">
        <v>20</v>
      </c>
      <c r="C541" s="111">
        <v>464</v>
      </c>
      <c r="D541" s="97">
        <f t="shared" si="8"/>
        <v>2320</v>
      </c>
      <c r="E541" s="8"/>
    </row>
    <row r="542" spans="1:5" ht="19.5" customHeight="1">
      <c r="A542" s="94" t="s">
        <v>889</v>
      </c>
      <c r="B542" s="111"/>
      <c r="C542" s="111"/>
      <c r="D542" s="97">
        <f t="shared" si="8"/>
      </c>
      <c r="E542" s="8"/>
    </row>
    <row r="543" spans="1:5" ht="19.5" customHeight="1">
      <c r="A543" s="94" t="s">
        <v>891</v>
      </c>
      <c r="B543" s="111"/>
      <c r="C543" s="111"/>
      <c r="D543" s="97">
        <f t="shared" si="8"/>
      </c>
      <c r="E543" s="8"/>
    </row>
    <row r="544" spans="1:5" ht="19.5" customHeight="1">
      <c r="A544" s="94" t="s">
        <v>892</v>
      </c>
      <c r="B544" s="111"/>
      <c r="C544" s="111"/>
      <c r="D544" s="97">
        <f t="shared" si="8"/>
      </c>
      <c r="E544" s="8"/>
    </row>
    <row r="545" spans="1:5" ht="19.5" customHeight="1">
      <c r="A545" s="94" t="s">
        <v>893</v>
      </c>
      <c r="B545" s="111"/>
      <c r="C545" s="111">
        <v>5</v>
      </c>
      <c r="D545" s="97">
        <f t="shared" si="8"/>
      </c>
      <c r="E545" s="8"/>
    </row>
    <row r="546" spans="1:5" ht="19.5" customHeight="1">
      <c r="A546" s="94" t="s">
        <v>894</v>
      </c>
      <c r="B546" s="111">
        <v>482</v>
      </c>
      <c r="C546" s="111">
        <v>94</v>
      </c>
      <c r="D546" s="97">
        <f t="shared" si="8"/>
        <v>19.5</v>
      </c>
      <c r="E546" s="8"/>
    </row>
    <row r="547" spans="1:5" ht="19.5" customHeight="1">
      <c r="A547" s="94" t="s">
        <v>116</v>
      </c>
      <c r="B547" s="113">
        <f>SUM(B548:B550)</f>
        <v>764</v>
      </c>
      <c r="C547" s="113">
        <f>SUM(C548:C550)</f>
        <v>133</v>
      </c>
      <c r="D547" s="97">
        <f t="shared" si="8"/>
        <v>17.4</v>
      </c>
      <c r="E547" s="8"/>
    </row>
    <row r="548" spans="1:5" ht="19.5" customHeight="1">
      <c r="A548" s="94" t="s">
        <v>897</v>
      </c>
      <c r="B548" s="111"/>
      <c r="C548" s="111"/>
      <c r="D548" s="97">
        <f t="shared" si="8"/>
      </c>
      <c r="E548" s="8"/>
    </row>
    <row r="549" spans="1:5" ht="19.5" customHeight="1">
      <c r="A549" s="94" t="s">
        <v>899</v>
      </c>
      <c r="B549" s="111">
        <v>50</v>
      </c>
      <c r="C549" s="111"/>
      <c r="D549" s="97">
        <f t="shared" si="8"/>
        <v>0</v>
      </c>
      <c r="E549" s="8"/>
    </row>
    <row r="550" spans="1:5" ht="19.5" customHeight="1">
      <c r="A550" s="94" t="s">
        <v>901</v>
      </c>
      <c r="B550" s="111">
        <v>714</v>
      </c>
      <c r="C550" s="111">
        <v>133</v>
      </c>
      <c r="D550" s="97">
        <f t="shared" si="8"/>
        <v>18.6</v>
      </c>
      <c r="E550" s="8"/>
    </row>
    <row r="551" spans="1:5" ht="19.5" customHeight="1">
      <c r="A551" s="94" t="s">
        <v>117</v>
      </c>
      <c r="B551" s="113">
        <f>SUM(B552,B566,B577,B579,B588,B592,B602,B610,B616,B623,B632,B637,B642,B645,B648,B651,B654,B657,B661,B666,)</f>
        <v>51251</v>
      </c>
      <c r="C551" s="113">
        <f>SUM(C552,C566,C577,C579,C588,C592,C602,C610,C616,C623,C632,C637,C642,C645,C648,C651,C654,C657,C661,C666,)</f>
        <v>44013</v>
      </c>
      <c r="D551" s="97">
        <f t="shared" si="8"/>
        <v>85.9</v>
      </c>
      <c r="E551" s="8"/>
    </row>
    <row r="552" spans="1:5" ht="19.5" customHeight="1">
      <c r="A552" s="94" t="s">
        <v>118</v>
      </c>
      <c r="B552" s="113">
        <f>SUM(B553:B565)</f>
        <v>1099</v>
      </c>
      <c r="C552" s="113">
        <f>SUM(C553:C565)</f>
        <v>1104</v>
      </c>
      <c r="D552" s="97">
        <f t="shared" si="8"/>
        <v>100.5</v>
      </c>
      <c r="E552" s="8"/>
    </row>
    <row r="553" spans="1:5" ht="19.5" customHeight="1">
      <c r="A553" s="94" t="s">
        <v>600</v>
      </c>
      <c r="B553" s="111"/>
      <c r="C553" s="111">
        <v>21</v>
      </c>
      <c r="D553" s="97">
        <f t="shared" si="8"/>
      </c>
      <c r="E553" s="8"/>
    </row>
    <row r="554" spans="1:5" ht="19.5" customHeight="1">
      <c r="A554" s="94" t="s">
        <v>602</v>
      </c>
      <c r="B554" s="111"/>
      <c r="C554" s="111"/>
      <c r="D554" s="97">
        <f t="shared" si="8"/>
      </c>
      <c r="E554" s="8"/>
    </row>
    <row r="555" spans="1:5" ht="19.5" customHeight="1">
      <c r="A555" s="94" t="s">
        <v>604</v>
      </c>
      <c r="B555" s="111"/>
      <c r="C555" s="111"/>
      <c r="D555" s="97">
        <f t="shared" si="8"/>
      </c>
      <c r="E555" s="8"/>
    </row>
    <row r="556" spans="1:5" ht="19.5" customHeight="1">
      <c r="A556" s="94" t="s">
        <v>906</v>
      </c>
      <c r="B556" s="111"/>
      <c r="C556" s="111"/>
      <c r="D556" s="97">
        <f t="shared" si="8"/>
      </c>
      <c r="E556" s="8"/>
    </row>
    <row r="557" spans="1:5" ht="19.5" customHeight="1">
      <c r="A557" s="94" t="s">
        <v>908</v>
      </c>
      <c r="B557" s="111">
        <v>56</v>
      </c>
      <c r="C557" s="111">
        <v>51</v>
      </c>
      <c r="D557" s="97">
        <f t="shared" si="8"/>
        <v>91.1</v>
      </c>
      <c r="E557" s="8"/>
    </row>
    <row r="558" spans="1:5" ht="19.5" customHeight="1">
      <c r="A558" s="94" t="s">
        <v>910</v>
      </c>
      <c r="B558" s="111">
        <v>30</v>
      </c>
      <c r="C558" s="111">
        <v>28</v>
      </c>
      <c r="D558" s="97">
        <f t="shared" si="8"/>
        <v>93.3</v>
      </c>
      <c r="E558" s="8"/>
    </row>
    <row r="559" spans="1:5" ht="19.5" customHeight="1">
      <c r="A559" s="94" t="s">
        <v>912</v>
      </c>
      <c r="B559" s="111"/>
      <c r="C559" s="111">
        <v>5</v>
      </c>
      <c r="D559" s="97">
        <f t="shared" si="8"/>
      </c>
      <c r="E559" s="8"/>
    </row>
    <row r="560" spans="1:5" ht="19.5" customHeight="1">
      <c r="A560" s="94" t="s">
        <v>635</v>
      </c>
      <c r="B560" s="111"/>
      <c r="C560" s="111"/>
      <c r="D560" s="97">
        <f t="shared" si="8"/>
      </c>
      <c r="E560" s="8"/>
    </row>
    <row r="561" spans="1:5" ht="19.5" customHeight="1">
      <c r="A561" s="94" t="s">
        <v>915</v>
      </c>
      <c r="B561" s="111">
        <v>912</v>
      </c>
      <c r="C561" s="111">
        <v>914</v>
      </c>
      <c r="D561" s="97">
        <f t="shared" si="8"/>
        <v>100.2</v>
      </c>
      <c r="E561" s="8"/>
    </row>
    <row r="562" spans="1:5" ht="19.5" customHeight="1">
      <c r="A562" s="94" t="s">
        <v>916</v>
      </c>
      <c r="B562" s="111"/>
      <c r="C562" s="111"/>
      <c r="D562" s="97">
        <f t="shared" si="8"/>
      </c>
      <c r="E562" s="8"/>
    </row>
    <row r="563" spans="1:5" ht="19.5" customHeight="1">
      <c r="A563" s="94" t="s">
        <v>918</v>
      </c>
      <c r="B563" s="111"/>
      <c r="C563" s="111"/>
      <c r="D563" s="97">
        <f t="shared" si="8"/>
      </c>
      <c r="E563" s="8"/>
    </row>
    <row r="564" spans="1:5" ht="19.5" customHeight="1">
      <c r="A564" s="94" t="s">
        <v>920</v>
      </c>
      <c r="B564" s="111">
        <v>24</v>
      </c>
      <c r="C564" s="111">
        <v>30</v>
      </c>
      <c r="D564" s="97">
        <f t="shared" si="8"/>
        <v>125</v>
      </c>
      <c r="E564" s="8"/>
    </row>
    <row r="565" spans="1:5" ht="19.5" customHeight="1">
      <c r="A565" s="94" t="s">
        <v>922</v>
      </c>
      <c r="B565" s="111">
        <v>77</v>
      </c>
      <c r="C565" s="111">
        <v>55</v>
      </c>
      <c r="D565" s="97">
        <f t="shared" si="8"/>
        <v>71.4</v>
      </c>
      <c r="E565" s="8"/>
    </row>
    <row r="566" spans="1:5" ht="19.5" customHeight="1">
      <c r="A566" s="94" t="s">
        <v>119</v>
      </c>
      <c r="B566" s="113">
        <f>SUM(B567:B576)</f>
        <v>794</v>
      </c>
      <c r="C566" s="113">
        <f>SUM(C567:C576)</f>
        <v>1005</v>
      </c>
      <c r="D566" s="97">
        <f t="shared" si="8"/>
        <v>126.6</v>
      </c>
      <c r="E566" s="8"/>
    </row>
    <row r="567" spans="1:5" ht="19.5" customHeight="1">
      <c r="A567" s="94" t="s">
        <v>600</v>
      </c>
      <c r="B567" s="111">
        <v>207</v>
      </c>
      <c r="C567" s="111">
        <v>188</v>
      </c>
      <c r="D567" s="97">
        <f t="shared" si="8"/>
        <v>90.8</v>
      </c>
      <c r="E567" s="8"/>
    </row>
    <row r="568" spans="1:5" ht="19.5" customHeight="1">
      <c r="A568" s="94" t="s">
        <v>602</v>
      </c>
      <c r="B568" s="111"/>
      <c r="C568" s="111"/>
      <c r="D568" s="97">
        <f t="shared" si="8"/>
      </c>
      <c r="E568" s="8"/>
    </row>
    <row r="569" spans="1:5" ht="19.5" customHeight="1">
      <c r="A569" s="94" t="s">
        <v>604</v>
      </c>
      <c r="B569" s="111"/>
      <c r="C569" s="111"/>
      <c r="D569" s="97">
        <f t="shared" si="8"/>
      </c>
      <c r="E569" s="8"/>
    </row>
    <row r="570" spans="1:5" ht="19.5" customHeight="1">
      <c r="A570" s="94" t="s">
        <v>927</v>
      </c>
      <c r="B570" s="111"/>
      <c r="C570" s="111"/>
      <c r="D570" s="97">
        <f t="shared" si="8"/>
      </c>
      <c r="E570" s="8"/>
    </row>
    <row r="571" spans="1:5" ht="19.5" customHeight="1">
      <c r="A571" s="94" t="s">
        <v>929</v>
      </c>
      <c r="B571" s="111">
        <v>10</v>
      </c>
      <c r="C571" s="111">
        <v>10</v>
      </c>
      <c r="D571" s="97">
        <f t="shared" si="8"/>
        <v>100</v>
      </c>
      <c r="E571" s="8"/>
    </row>
    <row r="572" spans="1:5" ht="19.5" customHeight="1">
      <c r="A572" s="94" t="s">
        <v>931</v>
      </c>
      <c r="B572" s="111">
        <v>2</v>
      </c>
      <c r="C572" s="111">
        <v>2</v>
      </c>
      <c r="D572" s="97">
        <f t="shared" si="8"/>
        <v>100</v>
      </c>
      <c r="E572" s="8"/>
    </row>
    <row r="573" spans="1:5" ht="19.5" customHeight="1">
      <c r="A573" s="94" t="s">
        <v>895</v>
      </c>
      <c r="B573" s="111">
        <v>222</v>
      </c>
      <c r="C573" s="111">
        <v>253</v>
      </c>
      <c r="D573" s="97">
        <f t="shared" si="8"/>
        <v>114</v>
      </c>
      <c r="E573" s="8"/>
    </row>
    <row r="574" spans="1:5" ht="19.5" customHeight="1">
      <c r="A574" s="94" t="s">
        <v>896</v>
      </c>
      <c r="B574" s="111"/>
      <c r="C574" s="111"/>
      <c r="D574" s="97">
        <f t="shared" si="8"/>
      </c>
      <c r="E574" s="8"/>
    </row>
    <row r="575" spans="1:5" ht="19.5" customHeight="1">
      <c r="A575" s="94" t="s">
        <v>898</v>
      </c>
      <c r="B575" s="111"/>
      <c r="C575" s="111"/>
      <c r="D575" s="97">
        <f t="shared" si="8"/>
      </c>
      <c r="E575" s="8"/>
    </row>
    <row r="576" spans="1:5" ht="19.5" customHeight="1">
      <c r="A576" s="94" t="s">
        <v>900</v>
      </c>
      <c r="B576" s="111">
        <v>353</v>
      </c>
      <c r="C576" s="111">
        <v>552</v>
      </c>
      <c r="D576" s="97">
        <f t="shared" si="8"/>
        <v>156.4</v>
      </c>
      <c r="E576" s="8"/>
    </row>
    <row r="577" spans="1:5" s="57" customFormat="1" ht="19.5" customHeight="1">
      <c r="A577" s="94" t="s">
        <v>120</v>
      </c>
      <c r="B577" s="113">
        <f>SUM(B578)</f>
        <v>0</v>
      </c>
      <c r="C577" s="113">
        <f>SUM(C578)</f>
        <v>0</v>
      </c>
      <c r="D577" s="97">
        <f t="shared" si="8"/>
      </c>
      <c r="E577" s="145"/>
    </row>
    <row r="578" spans="1:5" s="57" customFormat="1" ht="19.5" customHeight="1">
      <c r="A578" s="94" t="s">
        <v>902</v>
      </c>
      <c r="B578" s="111"/>
      <c r="C578" s="111"/>
      <c r="D578" s="97">
        <f t="shared" si="8"/>
      </c>
      <c r="E578" s="145"/>
    </row>
    <row r="579" spans="1:5" ht="19.5" customHeight="1">
      <c r="A579" s="94" t="s">
        <v>121</v>
      </c>
      <c r="B579" s="113">
        <f>SUM(B580:B587)</f>
        <v>19033</v>
      </c>
      <c r="C579" s="113">
        <f>SUM(C580:C587)</f>
        <v>15679</v>
      </c>
      <c r="D579" s="97">
        <f t="shared" si="8"/>
        <v>82.4</v>
      </c>
      <c r="E579" s="8"/>
    </row>
    <row r="580" spans="1:5" ht="19.5" customHeight="1">
      <c r="A580" s="94" t="s">
        <v>903</v>
      </c>
      <c r="B580" s="111">
        <v>1080</v>
      </c>
      <c r="C580" s="111">
        <v>265</v>
      </c>
      <c r="D580" s="97">
        <f t="shared" si="8"/>
        <v>24.5</v>
      </c>
      <c r="E580" s="8"/>
    </row>
    <row r="581" spans="1:5" ht="19.5" customHeight="1">
      <c r="A581" s="94" t="s">
        <v>904</v>
      </c>
      <c r="B581" s="111">
        <v>673</v>
      </c>
      <c r="C581" s="111">
        <v>282</v>
      </c>
      <c r="D581" s="97">
        <f t="shared" si="8"/>
        <v>41.9</v>
      </c>
      <c r="E581" s="8"/>
    </row>
    <row r="582" spans="1:5" ht="19.5" customHeight="1">
      <c r="A582" s="94" t="s">
        <v>905</v>
      </c>
      <c r="B582" s="111"/>
      <c r="C582" s="111"/>
      <c r="D582" s="97">
        <f aca="true" t="shared" si="9" ref="D582:D645">IF(B582=0,"",ROUND(C582/B582*100,1))</f>
      </c>
      <c r="E582" s="8"/>
    </row>
    <row r="583" spans="1:5" ht="19.5" customHeight="1">
      <c r="A583" s="94" t="s">
        <v>907</v>
      </c>
      <c r="B583" s="111"/>
      <c r="C583" s="111"/>
      <c r="D583" s="97">
        <f t="shared" si="9"/>
      </c>
      <c r="E583" s="8"/>
    </row>
    <row r="584" spans="1:5" s="57" customFormat="1" ht="19.5" customHeight="1">
      <c r="A584" s="94" t="s">
        <v>909</v>
      </c>
      <c r="B584" s="111">
        <v>16031</v>
      </c>
      <c r="C584" s="111">
        <v>13835</v>
      </c>
      <c r="D584" s="97">
        <f t="shared" si="9"/>
        <v>86.3</v>
      </c>
      <c r="E584" s="145"/>
    </row>
    <row r="585" spans="1:5" s="57" customFormat="1" ht="19.5" customHeight="1">
      <c r="A585" s="94" t="s">
        <v>911</v>
      </c>
      <c r="B585" s="111"/>
      <c r="C585" s="111"/>
      <c r="D585" s="97">
        <f t="shared" si="9"/>
      </c>
      <c r="E585" s="145"/>
    </row>
    <row r="586" spans="1:5" s="57" customFormat="1" ht="19.5" customHeight="1">
      <c r="A586" s="94" t="s">
        <v>913</v>
      </c>
      <c r="B586" s="111">
        <v>1242</v>
      </c>
      <c r="C586" s="111">
        <v>1260</v>
      </c>
      <c r="D586" s="97">
        <f t="shared" si="9"/>
        <v>101.4</v>
      </c>
      <c r="E586" s="145"/>
    </row>
    <row r="587" spans="1:5" ht="19.5" customHeight="1">
      <c r="A587" s="94" t="s">
        <v>914</v>
      </c>
      <c r="B587" s="111">
        <v>7</v>
      </c>
      <c r="C587" s="111">
        <v>37</v>
      </c>
      <c r="D587" s="97">
        <f t="shared" si="9"/>
        <v>528.6</v>
      </c>
      <c r="E587" s="8"/>
    </row>
    <row r="588" spans="1:5" ht="19.5" customHeight="1">
      <c r="A588" s="94" t="s">
        <v>122</v>
      </c>
      <c r="B588" s="113">
        <f>SUM(B589:B591)</f>
        <v>20</v>
      </c>
      <c r="C588" s="113">
        <f>SUM(C589:C591)</f>
        <v>0</v>
      </c>
      <c r="D588" s="97">
        <f t="shared" si="9"/>
        <v>0</v>
      </c>
      <c r="E588" s="8"/>
    </row>
    <row r="589" spans="1:5" ht="19.5" customHeight="1">
      <c r="A589" s="94" t="s">
        <v>917</v>
      </c>
      <c r="B589" s="111"/>
      <c r="C589" s="111"/>
      <c r="D589" s="97">
        <f t="shared" si="9"/>
      </c>
      <c r="E589" s="8"/>
    </row>
    <row r="590" spans="1:5" ht="19.5" customHeight="1">
      <c r="A590" s="94" t="s">
        <v>919</v>
      </c>
      <c r="B590" s="111"/>
      <c r="C590" s="111"/>
      <c r="D590" s="97">
        <f t="shared" si="9"/>
      </c>
      <c r="E590" s="8"/>
    </row>
    <row r="591" spans="1:5" ht="19.5" customHeight="1">
      <c r="A591" s="94" t="s">
        <v>921</v>
      </c>
      <c r="B591" s="111">
        <v>20</v>
      </c>
      <c r="C591" s="111"/>
      <c r="D591" s="97">
        <f t="shared" si="9"/>
        <v>0</v>
      </c>
      <c r="E591" s="8"/>
    </row>
    <row r="592" spans="1:5" ht="19.5" customHeight="1">
      <c r="A592" s="94" t="s">
        <v>123</v>
      </c>
      <c r="B592" s="113">
        <f>SUM(B593:B601)</f>
        <v>860</v>
      </c>
      <c r="C592" s="113">
        <f>SUM(C593:C601)</f>
        <v>760</v>
      </c>
      <c r="D592" s="97">
        <f t="shared" si="9"/>
        <v>88.4</v>
      </c>
      <c r="E592" s="8"/>
    </row>
    <row r="593" spans="1:5" ht="19.5" customHeight="1">
      <c r="A593" s="94" t="s">
        <v>923</v>
      </c>
      <c r="B593" s="111"/>
      <c r="C593" s="111"/>
      <c r="D593" s="97">
        <f t="shared" si="9"/>
      </c>
      <c r="E593" s="8"/>
    </row>
    <row r="594" spans="1:5" ht="19.5" customHeight="1">
      <c r="A594" s="94" t="s">
        <v>924</v>
      </c>
      <c r="B594" s="111"/>
      <c r="C594" s="111"/>
      <c r="D594" s="97">
        <f t="shared" si="9"/>
      </c>
      <c r="E594" s="8"/>
    </row>
    <row r="595" spans="1:5" ht="19.5" customHeight="1">
      <c r="A595" s="94" t="s">
        <v>925</v>
      </c>
      <c r="B595" s="111"/>
      <c r="C595" s="111"/>
      <c r="D595" s="97">
        <f t="shared" si="9"/>
      </c>
      <c r="E595" s="8"/>
    </row>
    <row r="596" spans="1:5" ht="19.5" customHeight="1">
      <c r="A596" s="94" t="s">
        <v>926</v>
      </c>
      <c r="B596" s="111">
        <v>860</v>
      </c>
      <c r="C596" s="111">
        <v>750</v>
      </c>
      <c r="D596" s="97">
        <f t="shared" si="9"/>
        <v>87.2</v>
      </c>
      <c r="E596" s="8"/>
    </row>
    <row r="597" spans="1:5" ht="19.5" customHeight="1">
      <c r="A597" s="94" t="s">
        <v>928</v>
      </c>
      <c r="B597" s="111"/>
      <c r="C597" s="111"/>
      <c r="D597" s="97">
        <f t="shared" si="9"/>
      </c>
      <c r="E597" s="8"/>
    </row>
    <row r="598" spans="1:5" ht="19.5" customHeight="1">
      <c r="A598" s="94" t="s">
        <v>930</v>
      </c>
      <c r="B598" s="111"/>
      <c r="C598" s="111"/>
      <c r="D598" s="97">
        <f t="shared" si="9"/>
      </c>
      <c r="E598" s="8"/>
    </row>
    <row r="599" spans="1:5" ht="19.5" customHeight="1">
      <c r="A599" s="94" t="s">
        <v>932</v>
      </c>
      <c r="B599" s="111"/>
      <c r="C599" s="111"/>
      <c r="D599" s="97">
        <f t="shared" si="9"/>
      </c>
      <c r="E599" s="8"/>
    </row>
    <row r="600" spans="1:5" ht="19.5" customHeight="1">
      <c r="A600" s="94" t="s">
        <v>933</v>
      </c>
      <c r="B600" s="111"/>
      <c r="C600" s="111"/>
      <c r="D600" s="97">
        <f t="shared" si="9"/>
      </c>
      <c r="E600" s="8"/>
    </row>
    <row r="601" spans="1:5" ht="19.5" customHeight="1">
      <c r="A601" s="94" t="s">
        <v>935</v>
      </c>
      <c r="B601" s="111"/>
      <c r="C601" s="111">
        <v>10</v>
      </c>
      <c r="D601" s="97">
        <f t="shared" si="9"/>
      </c>
      <c r="E601" s="8"/>
    </row>
    <row r="602" spans="1:5" ht="19.5" customHeight="1">
      <c r="A602" s="94" t="s">
        <v>124</v>
      </c>
      <c r="B602" s="113">
        <f>SUM(B603:B609)</f>
        <v>4442</v>
      </c>
      <c r="C602" s="113">
        <f>SUM(C603:C609)</f>
        <v>4265</v>
      </c>
      <c r="D602" s="97">
        <f t="shared" si="9"/>
        <v>96</v>
      </c>
      <c r="E602" s="8"/>
    </row>
    <row r="603" spans="1:5" ht="19.5" customHeight="1">
      <c r="A603" s="94" t="s">
        <v>938</v>
      </c>
      <c r="B603" s="111">
        <v>1346</v>
      </c>
      <c r="C603" s="111">
        <v>1500</v>
      </c>
      <c r="D603" s="97">
        <f t="shared" si="9"/>
        <v>111.4</v>
      </c>
      <c r="E603" s="8"/>
    </row>
    <row r="604" spans="1:5" ht="19.5" customHeight="1">
      <c r="A604" s="94" t="s">
        <v>940</v>
      </c>
      <c r="B604" s="111"/>
      <c r="C604" s="111">
        <v>27</v>
      </c>
      <c r="D604" s="97">
        <f t="shared" si="9"/>
      </c>
      <c r="E604" s="8"/>
    </row>
    <row r="605" spans="1:5" ht="19.5" customHeight="1">
      <c r="A605" s="94" t="s">
        <v>942</v>
      </c>
      <c r="B605" s="111">
        <v>2300</v>
      </c>
      <c r="C605" s="111">
        <v>1653</v>
      </c>
      <c r="D605" s="97">
        <f t="shared" si="9"/>
        <v>71.9</v>
      </c>
      <c r="E605" s="8"/>
    </row>
    <row r="606" spans="1:5" ht="19.5" customHeight="1">
      <c r="A606" s="94" t="s">
        <v>943</v>
      </c>
      <c r="B606" s="111"/>
      <c r="C606" s="111">
        <v>14</v>
      </c>
      <c r="D606" s="97">
        <f t="shared" si="9"/>
      </c>
      <c r="E606" s="8"/>
    </row>
    <row r="607" spans="1:5" ht="19.5" customHeight="1">
      <c r="A607" s="94" t="s">
        <v>945</v>
      </c>
      <c r="B607" s="111">
        <v>740</v>
      </c>
      <c r="C607" s="111">
        <v>1000</v>
      </c>
      <c r="D607" s="97">
        <f t="shared" si="9"/>
        <v>135.1</v>
      </c>
      <c r="E607" s="8"/>
    </row>
    <row r="608" spans="1:5" ht="19.5" customHeight="1">
      <c r="A608" s="94" t="s">
        <v>947</v>
      </c>
      <c r="B608" s="111"/>
      <c r="C608" s="111"/>
      <c r="D608" s="97">
        <f t="shared" si="9"/>
      </c>
      <c r="E608" s="8"/>
    </row>
    <row r="609" spans="1:5" ht="19.5" customHeight="1">
      <c r="A609" s="94" t="s">
        <v>949</v>
      </c>
      <c r="B609" s="111">
        <v>56</v>
      </c>
      <c r="C609" s="111">
        <v>71</v>
      </c>
      <c r="D609" s="97">
        <f t="shared" si="9"/>
        <v>126.8</v>
      </c>
      <c r="E609" s="8"/>
    </row>
    <row r="610" spans="1:5" ht="19.5" customHeight="1">
      <c r="A610" s="94" t="s">
        <v>125</v>
      </c>
      <c r="B610" s="113">
        <f>SUM(B611:B615)</f>
        <v>620</v>
      </c>
      <c r="C610" s="113">
        <f>SUM(C611:C615)</f>
        <v>842</v>
      </c>
      <c r="D610" s="97">
        <f t="shared" si="9"/>
        <v>135.8</v>
      </c>
      <c r="E610" s="8"/>
    </row>
    <row r="611" spans="1:5" ht="19.5" customHeight="1">
      <c r="A611" s="94" t="s">
        <v>951</v>
      </c>
      <c r="B611" s="111">
        <v>415</v>
      </c>
      <c r="C611" s="111">
        <v>706</v>
      </c>
      <c r="D611" s="97">
        <f t="shared" si="9"/>
        <v>170.1</v>
      </c>
      <c r="E611" s="8"/>
    </row>
    <row r="612" spans="1:5" ht="19.5" customHeight="1">
      <c r="A612" s="94" t="s">
        <v>952</v>
      </c>
      <c r="B612" s="111">
        <v>177</v>
      </c>
      <c r="C612" s="111">
        <v>105</v>
      </c>
      <c r="D612" s="97">
        <f t="shared" si="9"/>
        <v>59.3</v>
      </c>
      <c r="E612" s="8"/>
    </row>
    <row r="613" spans="1:5" ht="19.5" customHeight="1">
      <c r="A613" s="94" t="s">
        <v>953</v>
      </c>
      <c r="B613" s="111">
        <v>22</v>
      </c>
      <c r="C613" s="111">
        <v>31</v>
      </c>
      <c r="D613" s="97">
        <f t="shared" si="9"/>
        <v>140.9</v>
      </c>
      <c r="E613" s="8"/>
    </row>
    <row r="614" spans="1:5" ht="19.5" customHeight="1">
      <c r="A614" s="94" t="s">
        <v>954</v>
      </c>
      <c r="B614" s="111"/>
      <c r="C614" s="111"/>
      <c r="D614" s="97">
        <f t="shared" si="9"/>
      </c>
      <c r="E614" s="8"/>
    </row>
    <row r="615" spans="1:5" ht="19.5" customHeight="1">
      <c r="A615" s="94" t="s">
        <v>956</v>
      </c>
      <c r="B615" s="111">
        <v>6</v>
      </c>
      <c r="C615" s="111"/>
      <c r="D615" s="97">
        <f t="shared" si="9"/>
        <v>0</v>
      </c>
      <c r="E615" s="8"/>
    </row>
    <row r="616" spans="1:5" ht="19.5" customHeight="1">
      <c r="A616" s="94" t="s">
        <v>126</v>
      </c>
      <c r="B616" s="113">
        <f>SUM(B617:B622)</f>
        <v>1419</v>
      </c>
      <c r="C616" s="113">
        <f>SUM(C617:C622)</f>
        <v>349</v>
      </c>
      <c r="D616" s="97">
        <f t="shared" si="9"/>
        <v>24.6</v>
      </c>
      <c r="E616" s="8"/>
    </row>
    <row r="617" spans="1:5" ht="19.5" customHeight="1">
      <c r="A617" s="94" t="s">
        <v>958</v>
      </c>
      <c r="B617" s="111">
        <v>216</v>
      </c>
      <c r="C617" s="111">
        <v>185</v>
      </c>
      <c r="D617" s="97">
        <f t="shared" si="9"/>
        <v>85.6</v>
      </c>
      <c r="E617" s="8"/>
    </row>
    <row r="618" spans="1:5" ht="19.5" customHeight="1">
      <c r="A618" s="94" t="s">
        <v>960</v>
      </c>
      <c r="B618" s="111">
        <v>34</v>
      </c>
      <c r="C618" s="111">
        <v>69</v>
      </c>
      <c r="D618" s="97">
        <f t="shared" si="9"/>
        <v>202.9</v>
      </c>
      <c r="E618" s="8"/>
    </row>
    <row r="619" spans="1:5" ht="19.5" customHeight="1">
      <c r="A619" s="94" t="s">
        <v>961</v>
      </c>
      <c r="B619" s="111"/>
      <c r="C619" s="111"/>
      <c r="D619" s="97">
        <f t="shared" si="9"/>
      </c>
      <c r="E619" s="8"/>
    </row>
    <row r="620" spans="1:5" ht="19.5" customHeight="1">
      <c r="A620" s="94" t="s">
        <v>963</v>
      </c>
      <c r="B620" s="111">
        <v>1169</v>
      </c>
      <c r="C620" s="111">
        <v>60</v>
      </c>
      <c r="D620" s="97">
        <f t="shared" si="9"/>
        <v>5.1</v>
      </c>
      <c r="E620" s="8"/>
    </row>
    <row r="621" spans="1:5" ht="19.5" customHeight="1">
      <c r="A621" s="94" t="s">
        <v>965</v>
      </c>
      <c r="B621" s="111"/>
      <c r="C621" s="111">
        <v>35</v>
      </c>
      <c r="D621" s="97">
        <f t="shared" si="9"/>
      </c>
      <c r="E621" s="8"/>
    </row>
    <row r="622" spans="1:5" ht="19.5" customHeight="1">
      <c r="A622" s="94" t="s">
        <v>966</v>
      </c>
      <c r="B622" s="111"/>
      <c r="C622" s="111"/>
      <c r="D622" s="97">
        <f t="shared" si="9"/>
      </c>
      <c r="E622" s="8"/>
    </row>
    <row r="623" spans="1:5" ht="19.5" customHeight="1">
      <c r="A623" s="94" t="s">
        <v>127</v>
      </c>
      <c r="B623" s="113">
        <f>SUM(B624:B631)</f>
        <v>2724</v>
      </c>
      <c r="C623" s="113">
        <f>SUM(C624:C631)</f>
        <v>1065</v>
      </c>
      <c r="D623" s="97">
        <f t="shared" si="9"/>
        <v>39.1</v>
      </c>
      <c r="E623" s="8"/>
    </row>
    <row r="624" spans="1:5" ht="19.5" customHeight="1">
      <c r="A624" s="94" t="s">
        <v>600</v>
      </c>
      <c r="B624" s="111"/>
      <c r="C624" s="111"/>
      <c r="D624" s="97">
        <f t="shared" si="9"/>
      </c>
      <c r="E624" s="8"/>
    </row>
    <row r="625" spans="1:5" ht="19.5" customHeight="1">
      <c r="A625" s="94" t="s">
        <v>602</v>
      </c>
      <c r="B625" s="111"/>
      <c r="C625" s="111"/>
      <c r="D625" s="97">
        <f t="shared" si="9"/>
      </c>
      <c r="E625" s="8"/>
    </row>
    <row r="626" spans="1:5" ht="19.5" customHeight="1">
      <c r="A626" s="94" t="s">
        <v>604</v>
      </c>
      <c r="B626" s="111"/>
      <c r="C626" s="111"/>
      <c r="D626" s="97">
        <f t="shared" si="9"/>
      </c>
      <c r="E626" s="8"/>
    </row>
    <row r="627" spans="1:5" ht="19.5" customHeight="1">
      <c r="A627" s="94" t="s">
        <v>934</v>
      </c>
      <c r="B627" s="111">
        <v>1596</v>
      </c>
      <c r="C627" s="111"/>
      <c r="D627" s="97">
        <f t="shared" si="9"/>
        <v>0</v>
      </c>
      <c r="E627" s="8"/>
    </row>
    <row r="628" spans="1:5" ht="19.5" customHeight="1">
      <c r="A628" s="94" t="s">
        <v>936</v>
      </c>
      <c r="B628" s="111">
        <v>82</v>
      </c>
      <c r="C628" s="111">
        <v>90</v>
      </c>
      <c r="D628" s="97">
        <f t="shared" si="9"/>
        <v>109.8</v>
      </c>
      <c r="E628" s="8"/>
    </row>
    <row r="629" spans="1:5" ht="19.5" customHeight="1">
      <c r="A629" s="94" t="s">
        <v>937</v>
      </c>
      <c r="B629" s="111"/>
      <c r="C629" s="111"/>
      <c r="D629" s="97">
        <f t="shared" si="9"/>
      </c>
      <c r="E629" s="8"/>
    </row>
    <row r="630" spans="1:5" s="57" customFormat="1" ht="19.5" customHeight="1">
      <c r="A630" s="94" t="s">
        <v>939</v>
      </c>
      <c r="B630" s="111">
        <v>835</v>
      </c>
      <c r="C630" s="111">
        <v>846</v>
      </c>
      <c r="D630" s="97">
        <f t="shared" si="9"/>
        <v>101.3</v>
      </c>
      <c r="E630" s="145"/>
    </row>
    <row r="631" spans="1:5" ht="19.5" customHeight="1">
      <c r="A631" s="94" t="s">
        <v>941</v>
      </c>
      <c r="B631" s="111">
        <v>211</v>
      </c>
      <c r="C631" s="111">
        <v>129</v>
      </c>
      <c r="D631" s="97">
        <f t="shared" si="9"/>
        <v>61.1</v>
      </c>
      <c r="E631" s="8"/>
    </row>
    <row r="632" spans="1:5" ht="19.5" customHeight="1">
      <c r="A632" s="94" t="s">
        <v>128</v>
      </c>
      <c r="B632" s="113">
        <f>SUM(B633:B636)</f>
        <v>169</v>
      </c>
      <c r="C632" s="113">
        <f>SUM(C633:C636)</f>
        <v>60</v>
      </c>
      <c r="D632" s="97">
        <f t="shared" si="9"/>
        <v>35.5</v>
      </c>
      <c r="E632" s="8"/>
    </row>
    <row r="633" spans="1:5" ht="19.5" customHeight="1">
      <c r="A633" s="94" t="s">
        <v>944</v>
      </c>
      <c r="B633" s="111">
        <v>109</v>
      </c>
      <c r="C633" s="111"/>
      <c r="D633" s="97">
        <f t="shared" si="9"/>
        <v>0</v>
      </c>
      <c r="E633" s="8"/>
    </row>
    <row r="634" spans="1:5" ht="19.5" customHeight="1">
      <c r="A634" s="94" t="s">
        <v>946</v>
      </c>
      <c r="B634" s="111">
        <v>60</v>
      </c>
      <c r="C634" s="111">
        <v>60</v>
      </c>
      <c r="D634" s="97">
        <f t="shared" si="9"/>
        <v>100</v>
      </c>
      <c r="E634" s="8"/>
    </row>
    <row r="635" spans="1:5" ht="19.5" customHeight="1">
      <c r="A635" s="94" t="s">
        <v>948</v>
      </c>
      <c r="B635" s="111"/>
      <c r="C635" s="111"/>
      <c r="D635" s="97">
        <f t="shared" si="9"/>
      </c>
      <c r="E635" s="8"/>
    </row>
    <row r="636" spans="1:5" ht="19.5" customHeight="1">
      <c r="A636" s="94" t="s">
        <v>950</v>
      </c>
      <c r="B636" s="111"/>
      <c r="C636" s="111"/>
      <c r="D636" s="97">
        <f t="shared" si="9"/>
      </c>
      <c r="E636" s="8"/>
    </row>
    <row r="637" spans="1:5" ht="19.5" customHeight="1">
      <c r="A637" s="94" t="s">
        <v>129</v>
      </c>
      <c r="B637" s="113">
        <f>SUM(B638:B641)</f>
        <v>21</v>
      </c>
      <c r="C637" s="113">
        <f>SUM(C638:C641)</f>
        <v>20</v>
      </c>
      <c r="D637" s="97">
        <f t="shared" si="9"/>
        <v>95.2</v>
      </c>
      <c r="E637" s="8"/>
    </row>
    <row r="638" spans="1:5" ht="19.5" customHeight="1">
      <c r="A638" s="94" t="s">
        <v>600</v>
      </c>
      <c r="B638" s="111"/>
      <c r="C638" s="111"/>
      <c r="D638" s="97">
        <f t="shared" si="9"/>
      </c>
      <c r="E638" s="8"/>
    </row>
    <row r="639" spans="1:5" ht="19.5" customHeight="1">
      <c r="A639" s="94" t="s">
        <v>602</v>
      </c>
      <c r="B639" s="111"/>
      <c r="C639" s="111"/>
      <c r="D639" s="97">
        <f t="shared" si="9"/>
      </c>
      <c r="E639" s="8"/>
    </row>
    <row r="640" spans="1:5" ht="19.5" customHeight="1">
      <c r="A640" s="94" t="s">
        <v>604</v>
      </c>
      <c r="B640" s="111"/>
      <c r="C640" s="111"/>
      <c r="D640" s="97">
        <f t="shared" si="9"/>
      </c>
      <c r="E640" s="8"/>
    </row>
    <row r="641" spans="1:5" ht="19.5" customHeight="1">
      <c r="A641" s="94" t="s">
        <v>955</v>
      </c>
      <c r="B641" s="111">
        <v>21</v>
      </c>
      <c r="C641" s="111">
        <v>20</v>
      </c>
      <c r="D641" s="97">
        <f t="shared" si="9"/>
        <v>95.2</v>
      </c>
      <c r="E641" s="8"/>
    </row>
    <row r="642" spans="1:5" ht="19.5" customHeight="1">
      <c r="A642" s="94" t="s">
        <v>130</v>
      </c>
      <c r="B642" s="113">
        <f>SUM(B643:B644)</f>
        <v>2847</v>
      </c>
      <c r="C642" s="113">
        <f>SUM(C643:C644)</f>
        <v>4277</v>
      </c>
      <c r="D642" s="97">
        <f t="shared" si="9"/>
        <v>150.2</v>
      </c>
      <c r="E642" s="8"/>
    </row>
    <row r="643" spans="1:5" ht="19.5" customHeight="1">
      <c r="A643" s="94" t="s">
        <v>957</v>
      </c>
      <c r="B643" s="111"/>
      <c r="C643" s="111"/>
      <c r="D643" s="97">
        <f t="shared" si="9"/>
      </c>
      <c r="E643" s="8"/>
    </row>
    <row r="644" spans="1:5" ht="19.5" customHeight="1">
      <c r="A644" s="94" t="s">
        <v>959</v>
      </c>
      <c r="B644" s="111">
        <v>2847</v>
      </c>
      <c r="C644" s="111">
        <v>4277</v>
      </c>
      <c r="D644" s="97">
        <f t="shared" si="9"/>
        <v>150.2</v>
      </c>
      <c r="E644" s="8"/>
    </row>
    <row r="645" spans="1:5" ht="19.5" customHeight="1">
      <c r="A645" s="94" t="s">
        <v>131</v>
      </c>
      <c r="B645" s="113">
        <f>SUM(B646:B647)</f>
        <v>721</v>
      </c>
      <c r="C645" s="113">
        <f>SUM(C646:C647)</f>
        <v>118</v>
      </c>
      <c r="D645" s="97">
        <f t="shared" si="9"/>
        <v>16.4</v>
      </c>
      <c r="E645" s="8"/>
    </row>
    <row r="646" spans="1:5" ht="19.5" customHeight="1">
      <c r="A646" s="94" t="s">
        <v>962</v>
      </c>
      <c r="B646" s="111">
        <v>633</v>
      </c>
      <c r="C646" s="111">
        <v>118</v>
      </c>
      <c r="D646" s="97">
        <f aca="true" t="shared" si="10" ref="D646:D709">IF(B646=0,"",ROUND(C646/B646*100,1))</f>
        <v>18.6</v>
      </c>
      <c r="E646" s="8"/>
    </row>
    <row r="647" spans="1:5" ht="19.5" customHeight="1">
      <c r="A647" s="94" t="s">
        <v>964</v>
      </c>
      <c r="B647" s="111">
        <v>88</v>
      </c>
      <c r="C647" s="111"/>
      <c r="D647" s="97">
        <f t="shared" si="10"/>
        <v>0</v>
      </c>
      <c r="E647" s="8"/>
    </row>
    <row r="648" spans="1:5" s="57" customFormat="1" ht="19.5" customHeight="1">
      <c r="A648" s="94" t="s">
        <v>132</v>
      </c>
      <c r="B648" s="113">
        <f>SUM(B649:B650)</f>
        <v>2077</v>
      </c>
      <c r="C648" s="113">
        <f>SUM(C649:C650)</f>
        <v>350</v>
      </c>
      <c r="D648" s="97">
        <f t="shared" si="10"/>
        <v>16.9</v>
      </c>
      <c r="E648" s="145"/>
    </row>
    <row r="649" spans="1:5" s="57" customFormat="1" ht="19.5" customHeight="1">
      <c r="A649" s="94" t="s">
        <v>967</v>
      </c>
      <c r="B649" s="111"/>
      <c r="C649" s="111"/>
      <c r="D649" s="97">
        <f t="shared" si="10"/>
      </c>
      <c r="E649" s="145"/>
    </row>
    <row r="650" spans="1:5" s="57" customFormat="1" ht="19.5" customHeight="1">
      <c r="A650" s="94" t="s">
        <v>968</v>
      </c>
      <c r="B650" s="111">
        <v>2077</v>
      </c>
      <c r="C650" s="111">
        <v>350</v>
      </c>
      <c r="D650" s="97">
        <f t="shared" si="10"/>
        <v>16.9</v>
      </c>
      <c r="E650" s="145"/>
    </row>
    <row r="651" spans="1:5" ht="19.5" customHeight="1">
      <c r="A651" s="94" t="s">
        <v>133</v>
      </c>
      <c r="B651" s="113">
        <f>SUM(B652:B653)</f>
        <v>0</v>
      </c>
      <c r="C651" s="113">
        <f>SUM(C652:C653)</f>
        <v>30</v>
      </c>
      <c r="D651" s="97">
        <f t="shared" si="10"/>
      </c>
      <c r="E651" s="8"/>
    </row>
    <row r="652" spans="1:5" ht="19.5" customHeight="1">
      <c r="A652" s="94" t="s">
        <v>969</v>
      </c>
      <c r="B652" s="111"/>
      <c r="C652" s="111">
        <v>30</v>
      </c>
      <c r="D652" s="97">
        <f t="shared" si="10"/>
      </c>
      <c r="E652" s="8"/>
    </row>
    <row r="653" spans="1:5" ht="19.5" customHeight="1">
      <c r="A653" s="94" t="s">
        <v>970</v>
      </c>
      <c r="B653" s="111"/>
      <c r="C653" s="111"/>
      <c r="D653" s="97">
        <f t="shared" si="10"/>
      </c>
      <c r="E653" s="8"/>
    </row>
    <row r="654" spans="1:5" ht="19.5" customHeight="1">
      <c r="A654" s="94" t="s">
        <v>134</v>
      </c>
      <c r="B654" s="113">
        <f>SUM(B655:B656)</f>
        <v>0</v>
      </c>
      <c r="C654" s="113">
        <f>SUM(C655:C656)</f>
        <v>0</v>
      </c>
      <c r="D654" s="97">
        <f t="shared" si="10"/>
      </c>
      <c r="E654" s="8"/>
    </row>
    <row r="655" spans="1:5" ht="19.5" customHeight="1">
      <c r="A655" s="94" t="s">
        <v>972</v>
      </c>
      <c r="B655" s="111"/>
      <c r="C655" s="111"/>
      <c r="D655" s="97">
        <f t="shared" si="10"/>
      </c>
      <c r="E655" s="8"/>
    </row>
    <row r="656" spans="1:5" ht="19.5" customHeight="1">
      <c r="A656" s="94" t="s">
        <v>974</v>
      </c>
      <c r="B656" s="111"/>
      <c r="C656" s="111"/>
      <c r="D656" s="97">
        <f t="shared" si="10"/>
      </c>
      <c r="E656" s="8"/>
    </row>
    <row r="657" spans="1:5" s="57" customFormat="1" ht="19.5" customHeight="1">
      <c r="A657" s="94" t="s">
        <v>976</v>
      </c>
      <c r="B657" s="113">
        <f>SUM(B658:B660)</f>
        <v>14129</v>
      </c>
      <c r="C657" s="113">
        <f>SUM(C658:C660)</f>
        <v>13773</v>
      </c>
      <c r="D657" s="97">
        <f t="shared" si="10"/>
        <v>97.5</v>
      </c>
      <c r="E657" s="145"/>
    </row>
    <row r="658" spans="1:5" s="57" customFormat="1" ht="19.5" customHeight="1">
      <c r="A658" s="94" t="s">
        <v>978</v>
      </c>
      <c r="B658" s="111"/>
      <c r="C658" s="111"/>
      <c r="D658" s="97">
        <f t="shared" si="10"/>
      </c>
      <c r="E658" s="145"/>
    </row>
    <row r="659" spans="1:5" s="57" customFormat="1" ht="19.5" customHeight="1">
      <c r="A659" s="94" t="s">
        <v>980</v>
      </c>
      <c r="B659" s="111">
        <v>14129</v>
      </c>
      <c r="C659" s="111">
        <v>13773</v>
      </c>
      <c r="D659" s="97">
        <f t="shared" si="10"/>
        <v>97.5</v>
      </c>
      <c r="E659" s="145"/>
    </row>
    <row r="660" spans="1:5" s="57" customFormat="1" ht="19.5" customHeight="1">
      <c r="A660" s="94" t="s">
        <v>981</v>
      </c>
      <c r="B660" s="111"/>
      <c r="C660" s="111"/>
      <c r="D660" s="97">
        <f t="shared" si="10"/>
      </c>
      <c r="E660" s="145"/>
    </row>
    <row r="661" spans="1:5" s="57" customFormat="1" ht="19.5" customHeight="1">
      <c r="A661" s="94" t="s">
        <v>983</v>
      </c>
      <c r="B661" s="113">
        <f>SUM(B662:B665)</f>
        <v>0</v>
      </c>
      <c r="C661" s="113">
        <f>SUM(C662:C665)</f>
        <v>0</v>
      </c>
      <c r="D661" s="97">
        <f t="shared" si="10"/>
      </c>
      <c r="E661" s="145"/>
    </row>
    <row r="662" spans="1:5" s="57" customFormat="1" ht="19.5" customHeight="1">
      <c r="A662" s="94" t="s">
        <v>985</v>
      </c>
      <c r="B662" s="111"/>
      <c r="C662" s="111"/>
      <c r="D662" s="97">
        <f t="shared" si="10"/>
      </c>
      <c r="E662" s="145"/>
    </row>
    <row r="663" spans="1:5" s="57" customFormat="1" ht="19.5" customHeight="1">
      <c r="A663" s="94" t="s">
        <v>987</v>
      </c>
      <c r="B663" s="111"/>
      <c r="C663" s="111"/>
      <c r="D663" s="97">
        <f t="shared" si="10"/>
      </c>
      <c r="E663" s="145"/>
    </row>
    <row r="664" spans="1:5" s="57" customFormat="1" ht="19.5" customHeight="1">
      <c r="A664" s="94" t="s">
        <v>988</v>
      </c>
      <c r="B664" s="111"/>
      <c r="C664" s="111"/>
      <c r="D664" s="97">
        <f t="shared" si="10"/>
      </c>
      <c r="E664" s="145"/>
    </row>
    <row r="665" spans="1:5" s="57" customFormat="1" ht="19.5" customHeight="1">
      <c r="A665" s="94" t="s">
        <v>990</v>
      </c>
      <c r="B665" s="111"/>
      <c r="C665" s="111"/>
      <c r="D665" s="97">
        <f t="shared" si="10"/>
      </c>
      <c r="E665" s="145"/>
    </row>
    <row r="666" spans="1:5" ht="19.5" customHeight="1">
      <c r="A666" s="94" t="s">
        <v>135</v>
      </c>
      <c r="B666" s="111">
        <v>276</v>
      </c>
      <c r="C666" s="111">
        <v>316</v>
      </c>
      <c r="D666" s="97">
        <f t="shared" si="10"/>
        <v>114.5</v>
      </c>
      <c r="E666" s="8"/>
    </row>
    <row r="667" spans="1:5" ht="19.5" customHeight="1">
      <c r="A667" s="94" t="s">
        <v>136</v>
      </c>
      <c r="B667" s="113">
        <f>SUM(B668,B673,B686,B690,B702,B705,B709,B719,B724,B730,B734,B737,)</f>
        <v>57355</v>
      </c>
      <c r="C667" s="113">
        <f>SUM(C668,C673,C686,C690,C702,C705,C709,C719,C724,C730,C734,C737,)</f>
        <v>55432</v>
      </c>
      <c r="D667" s="97">
        <f t="shared" si="10"/>
        <v>96.6</v>
      </c>
      <c r="E667" s="8"/>
    </row>
    <row r="668" spans="1:5" ht="19.5" customHeight="1">
      <c r="A668" s="94" t="s">
        <v>137</v>
      </c>
      <c r="B668" s="113">
        <f>SUM(B669:B672)</f>
        <v>329</v>
      </c>
      <c r="C668" s="113">
        <f>SUM(C669:C672)</f>
        <v>405</v>
      </c>
      <c r="D668" s="97">
        <f t="shared" si="10"/>
        <v>123.1</v>
      </c>
      <c r="E668" s="8"/>
    </row>
    <row r="669" spans="1:5" ht="19.5" customHeight="1">
      <c r="A669" s="94" t="s">
        <v>600</v>
      </c>
      <c r="B669" s="111">
        <v>209</v>
      </c>
      <c r="C669" s="111">
        <v>227</v>
      </c>
      <c r="D669" s="97">
        <f t="shared" si="10"/>
        <v>108.6</v>
      </c>
      <c r="E669" s="8"/>
    </row>
    <row r="670" spans="1:5" ht="19.5" customHeight="1">
      <c r="A670" s="94" t="s">
        <v>602</v>
      </c>
      <c r="B670" s="111"/>
      <c r="C670" s="111"/>
      <c r="D670" s="97">
        <f t="shared" si="10"/>
      </c>
      <c r="E670" s="8"/>
    </row>
    <row r="671" spans="1:5" ht="19.5" customHeight="1">
      <c r="A671" s="94" t="s">
        <v>604</v>
      </c>
      <c r="B671" s="111"/>
      <c r="C671" s="111"/>
      <c r="D671" s="97">
        <f t="shared" si="10"/>
      </c>
      <c r="E671" s="8"/>
    </row>
    <row r="672" spans="1:5" ht="19.5" customHeight="1">
      <c r="A672" s="94" t="s">
        <v>998</v>
      </c>
      <c r="B672" s="111">
        <v>120</v>
      </c>
      <c r="C672" s="111">
        <v>178</v>
      </c>
      <c r="D672" s="97">
        <f t="shared" si="10"/>
        <v>148.3</v>
      </c>
      <c r="E672" s="8"/>
    </row>
    <row r="673" spans="1:5" ht="19.5" customHeight="1">
      <c r="A673" s="94" t="s">
        <v>138</v>
      </c>
      <c r="B673" s="113">
        <f>SUM(B674:B685)</f>
        <v>1591</v>
      </c>
      <c r="C673" s="113">
        <f>SUM(C674:C685)</f>
        <v>1450</v>
      </c>
      <c r="D673" s="97">
        <f t="shared" si="10"/>
        <v>91.1</v>
      </c>
      <c r="E673" s="8"/>
    </row>
    <row r="674" spans="1:5" ht="19.5" customHeight="1">
      <c r="A674" s="94" t="s">
        <v>1001</v>
      </c>
      <c r="B674" s="111">
        <v>728</v>
      </c>
      <c r="C674" s="111">
        <v>702</v>
      </c>
      <c r="D674" s="97">
        <f t="shared" si="10"/>
        <v>96.4</v>
      </c>
      <c r="E674" s="8"/>
    </row>
    <row r="675" spans="1:5" ht="19.5" customHeight="1">
      <c r="A675" s="94" t="s">
        <v>1003</v>
      </c>
      <c r="B675" s="111">
        <v>294</v>
      </c>
      <c r="C675" s="111">
        <v>259</v>
      </c>
      <c r="D675" s="97">
        <f t="shared" si="10"/>
        <v>88.1</v>
      </c>
      <c r="E675" s="8"/>
    </row>
    <row r="676" spans="1:5" ht="19.5" customHeight="1">
      <c r="A676" s="94" t="s">
        <v>1004</v>
      </c>
      <c r="B676" s="111"/>
      <c r="C676" s="111"/>
      <c r="D676" s="97">
        <f t="shared" si="10"/>
      </c>
      <c r="E676" s="8"/>
    </row>
    <row r="677" spans="1:5" ht="19.5" customHeight="1">
      <c r="A677" s="94" t="s">
        <v>1006</v>
      </c>
      <c r="B677" s="111"/>
      <c r="C677" s="111"/>
      <c r="D677" s="97">
        <f t="shared" si="10"/>
      </c>
      <c r="E677" s="8"/>
    </row>
    <row r="678" spans="1:5" ht="19.5" customHeight="1">
      <c r="A678" s="94" t="s">
        <v>1008</v>
      </c>
      <c r="B678" s="111"/>
      <c r="C678" s="111"/>
      <c r="D678" s="97">
        <f t="shared" si="10"/>
      </c>
      <c r="E678" s="8"/>
    </row>
    <row r="679" spans="1:5" ht="19.5" customHeight="1">
      <c r="A679" s="94" t="s">
        <v>1009</v>
      </c>
      <c r="B679" s="111"/>
      <c r="C679" s="111"/>
      <c r="D679" s="97">
        <f t="shared" si="10"/>
      </c>
      <c r="E679" s="8"/>
    </row>
    <row r="680" spans="1:5" ht="19.5" customHeight="1">
      <c r="A680" s="94" t="s">
        <v>1011</v>
      </c>
      <c r="B680" s="111"/>
      <c r="C680" s="111"/>
      <c r="D680" s="97">
        <f t="shared" si="10"/>
      </c>
      <c r="E680" s="8"/>
    </row>
    <row r="681" spans="1:5" ht="19.5" customHeight="1">
      <c r="A681" s="94" t="s">
        <v>971</v>
      </c>
      <c r="B681" s="111"/>
      <c r="C681" s="111"/>
      <c r="D681" s="97">
        <f t="shared" si="10"/>
      </c>
      <c r="E681" s="8"/>
    </row>
    <row r="682" spans="1:5" ht="19.5" customHeight="1">
      <c r="A682" s="94" t="s">
        <v>973</v>
      </c>
      <c r="B682" s="111"/>
      <c r="C682" s="111"/>
      <c r="D682" s="97">
        <f t="shared" si="10"/>
      </c>
      <c r="E682" s="8"/>
    </row>
    <row r="683" spans="1:5" ht="19.5" customHeight="1">
      <c r="A683" s="94" t="s">
        <v>975</v>
      </c>
      <c r="B683" s="111"/>
      <c r="C683" s="111"/>
      <c r="D683" s="97">
        <f t="shared" si="10"/>
      </c>
      <c r="E683" s="8"/>
    </row>
    <row r="684" spans="1:5" ht="19.5" customHeight="1">
      <c r="A684" s="94" t="s">
        <v>977</v>
      </c>
      <c r="B684" s="111"/>
      <c r="C684" s="111"/>
      <c r="D684" s="97">
        <f t="shared" si="10"/>
      </c>
      <c r="E684" s="8"/>
    </row>
    <row r="685" spans="1:5" ht="19.5" customHeight="1">
      <c r="A685" s="94" t="s">
        <v>979</v>
      </c>
      <c r="B685" s="111">
        <v>569</v>
      </c>
      <c r="C685" s="111">
        <v>489</v>
      </c>
      <c r="D685" s="97">
        <f t="shared" si="10"/>
        <v>85.9</v>
      </c>
      <c r="E685" s="8"/>
    </row>
    <row r="686" spans="1:5" ht="19.5" customHeight="1">
      <c r="A686" s="94" t="s">
        <v>139</v>
      </c>
      <c r="B686" s="113">
        <f>SUM(B687:B689)</f>
        <v>2696</v>
      </c>
      <c r="C686" s="113">
        <f>SUM(C687:C689)</f>
        <v>2548</v>
      </c>
      <c r="D686" s="97">
        <f t="shared" si="10"/>
        <v>94.5</v>
      </c>
      <c r="E686" s="8"/>
    </row>
    <row r="687" spans="1:5" ht="19.5" customHeight="1">
      <c r="A687" s="94" t="s">
        <v>982</v>
      </c>
      <c r="B687" s="111"/>
      <c r="C687" s="111"/>
      <c r="D687" s="97">
        <f t="shared" si="10"/>
      </c>
      <c r="E687" s="8"/>
    </row>
    <row r="688" spans="1:5" ht="19.5" customHeight="1">
      <c r="A688" s="94" t="s">
        <v>984</v>
      </c>
      <c r="B688" s="111">
        <v>1129</v>
      </c>
      <c r="C688" s="111">
        <v>1071</v>
      </c>
      <c r="D688" s="97">
        <f t="shared" si="10"/>
        <v>94.9</v>
      </c>
      <c r="E688" s="8"/>
    </row>
    <row r="689" spans="1:5" ht="19.5" customHeight="1">
      <c r="A689" s="94" t="s">
        <v>986</v>
      </c>
      <c r="B689" s="111">
        <v>1567</v>
      </c>
      <c r="C689" s="111">
        <v>1477</v>
      </c>
      <c r="D689" s="97">
        <f t="shared" si="10"/>
        <v>94.3</v>
      </c>
      <c r="E689" s="8"/>
    </row>
    <row r="690" spans="1:5" ht="19.5" customHeight="1">
      <c r="A690" s="94" t="s">
        <v>140</v>
      </c>
      <c r="B690" s="113">
        <f>SUM(B691:B701)</f>
        <v>6423</v>
      </c>
      <c r="C690" s="113">
        <f>SUM(C691:C701)</f>
        <v>4994</v>
      </c>
      <c r="D690" s="97">
        <f t="shared" si="10"/>
        <v>77.8</v>
      </c>
      <c r="E690" s="8"/>
    </row>
    <row r="691" spans="1:5" ht="19.5" customHeight="1">
      <c r="A691" s="94" t="s">
        <v>989</v>
      </c>
      <c r="B691" s="111">
        <v>874</v>
      </c>
      <c r="C691" s="111">
        <v>235</v>
      </c>
      <c r="D691" s="97">
        <f t="shared" si="10"/>
        <v>26.9</v>
      </c>
      <c r="E691" s="8"/>
    </row>
    <row r="692" spans="1:5" ht="19.5" customHeight="1">
      <c r="A692" s="94" t="s">
        <v>991</v>
      </c>
      <c r="B692" s="111">
        <v>599</v>
      </c>
      <c r="C692" s="111">
        <v>601</v>
      </c>
      <c r="D692" s="97">
        <f t="shared" si="10"/>
        <v>100.3</v>
      </c>
      <c r="E692" s="8"/>
    </row>
    <row r="693" spans="1:5" ht="19.5" customHeight="1">
      <c r="A693" s="94" t="s">
        <v>992</v>
      </c>
      <c r="B693" s="111">
        <v>93</v>
      </c>
      <c r="C693" s="111">
        <v>90</v>
      </c>
      <c r="D693" s="97">
        <f t="shared" si="10"/>
        <v>96.8</v>
      </c>
      <c r="E693" s="8"/>
    </row>
    <row r="694" spans="1:5" ht="19.5" customHeight="1">
      <c r="A694" s="94" t="s">
        <v>993</v>
      </c>
      <c r="B694" s="111"/>
      <c r="C694" s="111"/>
      <c r="D694" s="97">
        <f t="shared" si="10"/>
      </c>
      <c r="E694" s="8"/>
    </row>
    <row r="695" spans="1:5" ht="19.5" customHeight="1">
      <c r="A695" s="94" t="s">
        <v>994</v>
      </c>
      <c r="B695" s="111"/>
      <c r="C695" s="111"/>
      <c r="D695" s="97">
        <f t="shared" si="10"/>
      </c>
      <c r="E695" s="8"/>
    </row>
    <row r="696" spans="1:5" ht="19.5" customHeight="1">
      <c r="A696" s="94" t="s">
        <v>995</v>
      </c>
      <c r="B696" s="111"/>
      <c r="C696" s="111"/>
      <c r="D696" s="97">
        <f t="shared" si="10"/>
      </c>
      <c r="E696" s="8"/>
    </row>
    <row r="697" spans="1:5" ht="19.5" customHeight="1">
      <c r="A697" s="94" t="s">
        <v>996</v>
      </c>
      <c r="B697" s="111"/>
      <c r="C697" s="111"/>
      <c r="D697" s="97">
        <f t="shared" si="10"/>
      </c>
      <c r="E697" s="8"/>
    </row>
    <row r="698" spans="1:5" ht="19.5" customHeight="1">
      <c r="A698" s="94" t="s">
        <v>997</v>
      </c>
      <c r="B698" s="111">
        <v>3775</v>
      </c>
      <c r="C698" s="111">
        <v>3429</v>
      </c>
      <c r="D698" s="97">
        <f t="shared" si="10"/>
        <v>90.8</v>
      </c>
      <c r="E698" s="8"/>
    </row>
    <row r="699" spans="1:5" ht="19.5" customHeight="1">
      <c r="A699" s="94" t="s">
        <v>999</v>
      </c>
      <c r="B699" s="111">
        <v>449</v>
      </c>
      <c r="C699" s="111">
        <v>184</v>
      </c>
      <c r="D699" s="97">
        <f t="shared" si="10"/>
        <v>41</v>
      </c>
      <c r="E699" s="8"/>
    </row>
    <row r="700" spans="1:5" ht="19.5" customHeight="1">
      <c r="A700" s="94" t="s">
        <v>1000</v>
      </c>
      <c r="B700" s="111"/>
      <c r="C700" s="111">
        <v>100</v>
      </c>
      <c r="D700" s="97">
        <f t="shared" si="10"/>
      </c>
      <c r="E700" s="8"/>
    </row>
    <row r="701" spans="1:5" ht="19.5" customHeight="1">
      <c r="A701" s="94" t="s">
        <v>1002</v>
      </c>
      <c r="B701" s="111">
        <v>633</v>
      </c>
      <c r="C701" s="111">
        <v>355</v>
      </c>
      <c r="D701" s="97">
        <f t="shared" si="10"/>
        <v>56.1</v>
      </c>
      <c r="E701" s="8"/>
    </row>
    <row r="702" spans="1:5" ht="19.5" customHeight="1">
      <c r="A702" s="94" t="s">
        <v>141</v>
      </c>
      <c r="B702" s="113">
        <f>SUM(B703:B704)</f>
        <v>232</v>
      </c>
      <c r="C702" s="113">
        <f>SUM(C703:C704)</f>
        <v>70</v>
      </c>
      <c r="D702" s="97">
        <f t="shared" si="10"/>
        <v>30.2</v>
      </c>
      <c r="E702" s="8"/>
    </row>
    <row r="703" spans="1:5" ht="19.5" customHeight="1">
      <c r="A703" s="94" t="s">
        <v>1005</v>
      </c>
      <c r="B703" s="111">
        <v>232</v>
      </c>
      <c r="C703" s="111">
        <v>40</v>
      </c>
      <c r="D703" s="97">
        <f t="shared" si="10"/>
        <v>17.2</v>
      </c>
      <c r="E703" s="8"/>
    </row>
    <row r="704" spans="1:5" ht="19.5" customHeight="1">
      <c r="A704" s="94" t="s">
        <v>1007</v>
      </c>
      <c r="B704" s="111"/>
      <c r="C704" s="111">
        <v>30</v>
      </c>
      <c r="D704" s="97">
        <f t="shared" si="10"/>
      </c>
      <c r="E704" s="8"/>
    </row>
    <row r="705" spans="1:5" ht="19.5" customHeight="1">
      <c r="A705" s="94" t="s">
        <v>142</v>
      </c>
      <c r="B705" s="113">
        <f>SUM(B706:B708)</f>
        <v>5266</v>
      </c>
      <c r="C705" s="113">
        <f>SUM(C706:C708)</f>
        <v>3409</v>
      </c>
      <c r="D705" s="97">
        <f t="shared" si="10"/>
        <v>64.7</v>
      </c>
      <c r="E705" s="8"/>
    </row>
    <row r="706" spans="1:5" ht="19.5" customHeight="1">
      <c r="A706" s="94" t="s">
        <v>1010</v>
      </c>
      <c r="B706" s="111">
        <v>1020</v>
      </c>
      <c r="C706" s="111">
        <v>948</v>
      </c>
      <c r="D706" s="97">
        <f t="shared" si="10"/>
        <v>92.9</v>
      </c>
      <c r="E706" s="8"/>
    </row>
    <row r="707" spans="1:5" ht="19.5" customHeight="1">
      <c r="A707" s="94" t="s">
        <v>1012</v>
      </c>
      <c r="B707" s="111">
        <v>1481</v>
      </c>
      <c r="C707" s="111">
        <v>2413</v>
      </c>
      <c r="D707" s="97">
        <f t="shared" si="10"/>
        <v>162.9</v>
      </c>
      <c r="E707" s="8"/>
    </row>
    <row r="708" spans="1:5" ht="19.5" customHeight="1">
      <c r="A708" s="94" t="s">
        <v>1013</v>
      </c>
      <c r="B708" s="111">
        <v>2765</v>
      </c>
      <c r="C708" s="111">
        <v>48</v>
      </c>
      <c r="D708" s="97">
        <f t="shared" si="10"/>
        <v>1.7</v>
      </c>
      <c r="E708" s="8"/>
    </row>
    <row r="709" spans="1:5" ht="19.5" customHeight="1">
      <c r="A709" s="94" t="s">
        <v>143</v>
      </c>
      <c r="B709" s="113">
        <f>SUM(B710:B718)</f>
        <v>1491</v>
      </c>
      <c r="C709" s="113">
        <f>SUM(C710:C718)</f>
        <v>1637</v>
      </c>
      <c r="D709" s="97">
        <f t="shared" si="10"/>
        <v>109.8</v>
      </c>
      <c r="E709" s="8"/>
    </row>
    <row r="710" spans="1:5" ht="19.5" customHeight="1">
      <c r="A710" s="94" t="s">
        <v>600</v>
      </c>
      <c r="B710" s="111">
        <v>579</v>
      </c>
      <c r="C710" s="111">
        <v>693</v>
      </c>
      <c r="D710" s="97">
        <f aca="true" t="shared" si="11" ref="D710:D774">IF(B710=0,"",ROUND(C710/B710*100,1))</f>
        <v>119.7</v>
      </c>
      <c r="E710" s="8"/>
    </row>
    <row r="711" spans="1:5" ht="19.5" customHeight="1">
      <c r="A711" s="94" t="s">
        <v>602</v>
      </c>
      <c r="B711" s="111"/>
      <c r="C711" s="111"/>
      <c r="D711" s="97">
        <f t="shared" si="11"/>
      </c>
      <c r="E711" s="8"/>
    </row>
    <row r="712" spans="1:5" ht="19.5" customHeight="1">
      <c r="A712" s="94" t="s">
        <v>604</v>
      </c>
      <c r="B712" s="111"/>
      <c r="C712" s="111"/>
      <c r="D712" s="97">
        <f t="shared" si="11"/>
      </c>
      <c r="E712" s="8"/>
    </row>
    <row r="713" spans="1:5" ht="19.5" customHeight="1">
      <c r="A713" s="94" t="s">
        <v>1016</v>
      </c>
      <c r="B713" s="111">
        <v>3</v>
      </c>
      <c r="C713" s="111">
        <v>3</v>
      </c>
      <c r="D713" s="97">
        <f t="shared" si="11"/>
        <v>100</v>
      </c>
      <c r="E713" s="8"/>
    </row>
    <row r="714" spans="1:5" ht="19.5" customHeight="1">
      <c r="A714" s="94" t="s">
        <v>1017</v>
      </c>
      <c r="B714" s="111">
        <v>4</v>
      </c>
      <c r="C714" s="111"/>
      <c r="D714" s="97">
        <f t="shared" si="11"/>
        <v>0</v>
      </c>
      <c r="E714" s="8"/>
    </row>
    <row r="715" spans="1:5" ht="19.5" customHeight="1">
      <c r="A715" s="94" t="s">
        <v>1018</v>
      </c>
      <c r="B715" s="111"/>
      <c r="C715" s="111"/>
      <c r="D715" s="97">
        <f t="shared" si="11"/>
      </c>
      <c r="E715" s="8"/>
    </row>
    <row r="716" spans="1:5" ht="19.5" customHeight="1">
      <c r="A716" s="94" t="s">
        <v>1019</v>
      </c>
      <c r="B716" s="111">
        <v>72</v>
      </c>
      <c r="C716" s="111">
        <v>48</v>
      </c>
      <c r="D716" s="97">
        <f t="shared" si="11"/>
        <v>66.7</v>
      </c>
      <c r="E716" s="8"/>
    </row>
    <row r="717" spans="1:5" ht="19.5" customHeight="1">
      <c r="A717" s="94" t="s">
        <v>607</v>
      </c>
      <c r="B717" s="111">
        <v>529</v>
      </c>
      <c r="C717" s="111">
        <v>18</v>
      </c>
      <c r="D717" s="97">
        <f t="shared" si="11"/>
        <v>3.4</v>
      </c>
      <c r="E717" s="8"/>
    </row>
    <row r="718" spans="1:5" ht="19.5" customHeight="1">
      <c r="A718" s="94" t="s">
        <v>1022</v>
      </c>
      <c r="B718" s="111">
        <v>304</v>
      </c>
      <c r="C718" s="111">
        <v>875</v>
      </c>
      <c r="D718" s="97">
        <f t="shared" si="11"/>
        <v>287.8</v>
      </c>
      <c r="E718" s="8"/>
    </row>
    <row r="719" spans="1:5" s="57" customFormat="1" ht="19.5" customHeight="1">
      <c r="A719" s="94" t="s">
        <v>144</v>
      </c>
      <c r="B719" s="113">
        <f>SUM(B720:B723)</f>
        <v>4172</v>
      </c>
      <c r="C719" s="113">
        <f>SUM(C720:C723)</f>
        <v>4460</v>
      </c>
      <c r="D719" s="97">
        <f t="shared" si="11"/>
        <v>106.9</v>
      </c>
      <c r="E719" s="145"/>
    </row>
    <row r="720" spans="1:5" s="57" customFormat="1" ht="19.5" customHeight="1">
      <c r="A720" s="94" t="s">
        <v>1025</v>
      </c>
      <c r="B720" s="111">
        <v>987</v>
      </c>
      <c r="C720" s="111">
        <v>1065</v>
      </c>
      <c r="D720" s="97">
        <f t="shared" si="11"/>
        <v>107.9</v>
      </c>
      <c r="E720" s="145"/>
    </row>
    <row r="721" spans="1:5" s="57" customFormat="1" ht="19.5" customHeight="1">
      <c r="A721" s="94" t="s">
        <v>1027</v>
      </c>
      <c r="B721" s="111">
        <v>2930</v>
      </c>
      <c r="C721" s="111">
        <v>3107</v>
      </c>
      <c r="D721" s="97">
        <f t="shared" si="11"/>
        <v>106</v>
      </c>
      <c r="E721" s="145"/>
    </row>
    <row r="722" spans="1:5" s="57" customFormat="1" ht="19.5" customHeight="1">
      <c r="A722" s="94" t="s">
        <v>1028</v>
      </c>
      <c r="B722" s="111"/>
      <c r="C722" s="111"/>
      <c r="D722" s="97">
        <f t="shared" si="11"/>
      </c>
      <c r="E722" s="145"/>
    </row>
    <row r="723" spans="1:5" s="57" customFormat="1" ht="19.5" customHeight="1">
      <c r="A723" s="94" t="s">
        <v>1030</v>
      </c>
      <c r="B723" s="111">
        <v>255</v>
      </c>
      <c r="C723" s="111">
        <v>288</v>
      </c>
      <c r="D723" s="97">
        <f t="shared" si="11"/>
        <v>112.9</v>
      </c>
      <c r="E723" s="145"/>
    </row>
    <row r="724" spans="1:5" s="57" customFormat="1" ht="19.5" customHeight="1">
      <c r="A724" s="94" t="s">
        <v>145</v>
      </c>
      <c r="B724" s="113">
        <f>SUM(B725:B729)</f>
        <v>34236</v>
      </c>
      <c r="C724" s="113">
        <f>SUM(C725:C729)</f>
        <v>35637</v>
      </c>
      <c r="D724" s="97">
        <f t="shared" si="11"/>
        <v>104.1</v>
      </c>
      <c r="E724" s="145"/>
    </row>
    <row r="725" spans="1:5" s="57" customFormat="1" ht="19.5" customHeight="1">
      <c r="A725" s="94" t="s">
        <v>1515</v>
      </c>
      <c r="B725" s="111"/>
      <c r="C725" s="111">
        <v>35</v>
      </c>
      <c r="D725" s="97">
        <f t="shared" si="11"/>
      </c>
      <c r="E725" s="145"/>
    </row>
    <row r="726" spans="1:5" s="57" customFormat="1" ht="19.5" customHeight="1">
      <c r="A726" s="94" t="s">
        <v>1033</v>
      </c>
      <c r="B726" s="111">
        <v>34236</v>
      </c>
      <c r="C726" s="111">
        <v>35602</v>
      </c>
      <c r="D726" s="97">
        <f t="shared" si="11"/>
        <v>104</v>
      </c>
      <c r="E726" s="145"/>
    </row>
    <row r="727" spans="1:5" s="57" customFormat="1" ht="19.5" customHeight="1">
      <c r="A727" s="94" t="s">
        <v>1035</v>
      </c>
      <c r="B727" s="111"/>
      <c r="C727" s="111"/>
      <c r="D727" s="97">
        <f t="shared" si="11"/>
      </c>
      <c r="E727" s="145"/>
    </row>
    <row r="728" spans="1:5" s="57" customFormat="1" ht="19.5" customHeight="1">
      <c r="A728" s="94" t="s">
        <v>1037</v>
      </c>
      <c r="B728" s="111"/>
      <c r="C728" s="111"/>
      <c r="D728" s="97">
        <f t="shared" si="11"/>
      </c>
      <c r="E728" s="145"/>
    </row>
    <row r="729" spans="1:5" s="57" customFormat="1" ht="19.5" customHeight="1">
      <c r="A729" s="94" t="s">
        <v>1039</v>
      </c>
      <c r="B729" s="111"/>
      <c r="C729" s="111"/>
      <c r="D729" s="97">
        <f t="shared" si="11"/>
      </c>
      <c r="E729" s="145"/>
    </row>
    <row r="730" spans="1:5" s="57" customFormat="1" ht="19.5" customHeight="1">
      <c r="A730" s="94" t="s">
        <v>146</v>
      </c>
      <c r="B730" s="113">
        <f>SUM(B731:B733)</f>
        <v>576</v>
      </c>
      <c r="C730" s="113">
        <f>SUM(C731:C733)</f>
        <v>445</v>
      </c>
      <c r="D730" s="97">
        <f t="shared" si="11"/>
        <v>77.3</v>
      </c>
      <c r="E730" s="145"/>
    </row>
    <row r="731" spans="1:5" s="57" customFormat="1" ht="19.5" customHeight="1">
      <c r="A731" s="94" t="s">
        <v>1042</v>
      </c>
      <c r="B731" s="111">
        <v>546</v>
      </c>
      <c r="C731" s="111">
        <v>435</v>
      </c>
      <c r="D731" s="97">
        <f t="shared" si="11"/>
        <v>79.7</v>
      </c>
      <c r="E731" s="145"/>
    </row>
    <row r="732" spans="1:5" s="57" customFormat="1" ht="19.5" customHeight="1">
      <c r="A732" s="94" t="s">
        <v>1044</v>
      </c>
      <c r="B732" s="111"/>
      <c r="C732" s="111"/>
      <c r="D732" s="97">
        <f t="shared" si="11"/>
      </c>
      <c r="E732" s="145"/>
    </row>
    <row r="733" spans="1:5" s="57" customFormat="1" ht="19.5" customHeight="1">
      <c r="A733" s="94" t="s">
        <v>1045</v>
      </c>
      <c r="B733" s="111">
        <v>30</v>
      </c>
      <c r="C733" s="111">
        <v>10</v>
      </c>
      <c r="D733" s="97">
        <f t="shared" si="11"/>
        <v>33.3</v>
      </c>
      <c r="E733" s="145"/>
    </row>
    <row r="734" spans="1:5" s="57" customFormat="1" ht="19.5" customHeight="1">
      <c r="A734" s="94" t="s">
        <v>147</v>
      </c>
      <c r="B734" s="113">
        <f>SUM(B735:B736)</f>
        <v>343</v>
      </c>
      <c r="C734" s="113">
        <f>SUM(C735:C736)</f>
        <v>320</v>
      </c>
      <c r="D734" s="97">
        <f t="shared" si="11"/>
        <v>93.3</v>
      </c>
      <c r="E734" s="145"/>
    </row>
    <row r="735" spans="1:5" s="57" customFormat="1" ht="19.5" customHeight="1">
      <c r="A735" s="94" t="s">
        <v>1014</v>
      </c>
      <c r="B735" s="111">
        <v>343</v>
      </c>
      <c r="C735" s="111">
        <v>320</v>
      </c>
      <c r="D735" s="97">
        <f t="shared" si="11"/>
        <v>93.3</v>
      </c>
      <c r="E735" s="145"/>
    </row>
    <row r="736" spans="1:5" s="57" customFormat="1" ht="19.5" customHeight="1">
      <c r="A736" s="94" t="s">
        <v>1015</v>
      </c>
      <c r="B736" s="111"/>
      <c r="C736" s="111"/>
      <c r="D736" s="97">
        <f t="shared" si="11"/>
      </c>
      <c r="E736" s="145"/>
    </row>
    <row r="737" spans="1:5" ht="19.5" customHeight="1">
      <c r="A737" s="94" t="s">
        <v>148</v>
      </c>
      <c r="B737" s="111"/>
      <c r="C737" s="111">
        <v>57</v>
      </c>
      <c r="D737" s="97">
        <f t="shared" si="11"/>
      </c>
      <c r="E737" s="8"/>
    </row>
    <row r="738" spans="1:5" ht="19.5" customHeight="1">
      <c r="A738" s="94" t="s">
        <v>149</v>
      </c>
      <c r="B738" s="113">
        <f>SUM(B739,B748,B752,B760,B766,B773,B779,B782,B785,B786,B787,B793,B794,B795,B810,)</f>
        <v>4705</v>
      </c>
      <c r="C738" s="113">
        <f>SUM(C739,C748,C752,C760,C766,C773,C779,C782,C785,C786,C787,C793,C794,C795,C810,)</f>
        <v>2309</v>
      </c>
      <c r="D738" s="97">
        <f t="shared" si="11"/>
        <v>49.1</v>
      </c>
      <c r="E738" s="8"/>
    </row>
    <row r="739" spans="1:5" ht="19.5" customHeight="1">
      <c r="A739" s="94" t="s">
        <v>150</v>
      </c>
      <c r="B739" s="113">
        <f>SUM(B740:B747)</f>
        <v>146</v>
      </c>
      <c r="C739" s="113">
        <f>SUM(C740:C747)</f>
        <v>254</v>
      </c>
      <c r="D739" s="97">
        <f t="shared" si="11"/>
        <v>174</v>
      </c>
      <c r="E739" s="8"/>
    </row>
    <row r="740" spans="1:5" ht="19.5" customHeight="1">
      <c r="A740" s="94" t="s">
        <v>600</v>
      </c>
      <c r="B740" s="111">
        <v>133</v>
      </c>
      <c r="C740" s="111">
        <v>150</v>
      </c>
      <c r="D740" s="97">
        <f t="shared" si="11"/>
        <v>112.8</v>
      </c>
      <c r="E740" s="8"/>
    </row>
    <row r="741" spans="1:5" ht="19.5" customHeight="1">
      <c r="A741" s="94" t="s">
        <v>602</v>
      </c>
      <c r="B741" s="111"/>
      <c r="C741" s="111"/>
      <c r="D741" s="97">
        <f t="shared" si="11"/>
      </c>
      <c r="E741" s="8"/>
    </row>
    <row r="742" spans="1:5" ht="19.5" customHeight="1">
      <c r="A742" s="94" t="s">
        <v>604</v>
      </c>
      <c r="B742" s="111"/>
      <c r="C742" s="111"/>
      <c r="D742" s="97">
        <f t="shared" si="11"/>
      </c>
      <c r="E742" s="8"/>
    </row>
    <row r="743" spans="1:5" ht="19.5" customHeight="1">
      <c r="A743" s="94" t="s">
        <v>1020</v>
      </c>
      <c r="B743" s="111">
        <v>8</v>
      </c>
      <c r="C743" s="111">
        <v>10</v>
      </c>
      <c r="D743" s="97">
        <f t="shared" si="11"/>
        <v>125</v>
      </c>
      <c r="E743" s="8"/>
    </row>
    <row r="744" spans="1:5" ht="19.5" customHeight="1">
      <c r="A744" s="94" t="s">
        <v>1021</v>
      </c>
      <c r="B744" s="111"/>
      <c r="C744" s="111"/>
      <c r="D744" s="97">
        <f t="shared" si="11"/>
      </c>
      <c r="E744" s="8"/>
    </row>
    <row r="745" spans="1:5" ht="19.5" customHeight="1">
      <c r="A745" s="94" t="s">
        <v>1023</v>
      </c>
      <c r="B745" s="111"/>
      <c r="C745" s="111"/>
      <c r="D745" s="97">
        <f t="shared" si="11"/>
      </c>
      <c r="E745" s="8"/>
    </row>
    <row r="746" spans="1:5" ht="19.5" customHeight="1">
      <c r="A746" s="94" t="s">
        <v>1024</v>
      </c>
      <c r="B746" s="111"/>
      <c r="C746" s="111"/>
      <c r="D746" s="97">
        <f t="shared" si="11"/>
      </c>
      <c r="E746" s="8"/>
    </row>
    <row r="747" spans="1:5" ht="19.5" customHeight="1">
      <c r="A747" s="94" t="s">
        <v>1026</v>
      </c>
      <c r="B747" s="111">
        <v>5</v>
      </c>
      <c r="C747" s="111">
        <v>94</v>
      </c>
      <c r="D747" s="97">
        <f t="shared" si="11"/>
        <v>1880</v>
      </c>
      <c r="E747" s="8"/>
    </row>
    <row r="748" spans="1:5" ht="19.5" customHeight="1">
      <c r="A748" s="94" t="s">
        <v>151</v>
      </c>
      <c r="B748" s="113">
        <f>SUM(B749:B751)</f>
        <v>626</v>
      </c>
      <c r="C748" s="113">
        <f>SUM(C749:C751)</f>
        <v>199</v>
      </c>
      <c r="D748" s="97">
        <f t="shared" si="11"/>
        <v>31.8</v>
      </c>
      <c r="E748" s="8"/>
    </row>
    <row r="749" spans="1:5" ht="19.5" customHeight="1">
      <c r="A749" s="94" t="s">
        <v>1029</v>
      </c>
      <c r="B749" s="111">
        <v>18</v>
      </c>
      <c r="C749" s="111">
        <v>21</v>
      </c>
      <c r="D749" s="97">
        <f t="shared" si="11"/>
        <v>116.7</v>
      </c>
      <c r="E749" s="8"/>
    </row>
    <row r="750" spans="1:5" ht="19.5" customHeight="1">
      <c r="A750" s="94" t="s">
        <v>1031</v>
      </c>
      <c r="B750" s="111"/>
      <c r="C750" s="111"/>
      <c r="D750" s="97">
        <f t="shared" si="11"/>
      </c>
      <c r="E750" s="8"/>
    </row>
    <row r="751" spans="1:5" ht="19.5" customHeight="1">
      <c r="A751" s="94" t="s">
        <v>1032</v>
      </c>
      <c r="B751" s="111">
        <v>608</v>
      </c>
      <c r="C751" s="111">
        <v>178</v>
      </c>
      <c r="D751" s="97">
        <f t="shared" si="11"/>
        <v>29.3</v>
      </c>
      <c r="E751" s="8"/>
    </row>
    <row r="752" spans="1:5" ht="19.5" customHeight="1">
      <c r="A752" s="94" t="s">
        <v>152</v>
      </c>
      <c r="B752" s="113">
        <f>SUM(B753:B759)</f>
        <v>552</v>
      </c>
      <c r="C752" s="113">
        <f>SUM(C753:C759)</f>
        <v>1851</v>
      </c>
      <c r="D752" s="97">
        <f t="shared" si="11"/>
        <v>335.3</v>
      </c>
      <c r="E752" s="8"/>
    </row>
    <row r="753" spans="1:5" ht="19.5" customHeight="1">
      <c r="A753" s="94" t="s">
        <v>1034</v>
      </c>
      <c r="B753" s="111">
        <v>414</v>
      </c>
      <c r="C753" s="111">
        <v>522</v>
      </c>
      <c r="D753" s="97">
        <f t="shared" si="11"/>
        <v>126.1</v>
      </c>
      <c r="E753" s="8"/>
    </row>
    <row r="754" spans="1:5" ht="19.5" customHeight="1">
      <c r="A754" s="94" t="s">
        <v>1036</v>
      </c>
      <c r="B754" s="111">
        <v>100</v>
      </c>
      <c r="C754" s="111">
        <v>26</v>
      </c>
      <c r="D754" s="97">
        <f t="shared" si="11"/>
        <v>26</v>
      </c>
      <c r="E754" s="8"/>
    </row>
    <row r="755" spans="1:5" ht="19.5" customHeight="1">
      <c r="A755" s="94" t="s">
        <v>1038</v>
      </c>
      <c r="B755" s="111"/>
      <c r="C755" s="111"/>
      <c r="D755" s="97">
        <f t="shared" si="11"/>
      </c>
      <c r="E755" s="8"/>
    </row>
    <row r="756" spans="1:5" ht="19.5" customHeight="1">
      <c r="A756" s="94" t="s">
        <v>1040</v>
      </c>
      <c r="B756" s="111"/>
      <c r="C756" s="111"/>
      <c r="D756" s="97">
        <f t="shared" si="11"/>
      </c>
      <c r="E756" s="8"/>
    </row>
    <row r="757" spans="1:5" ht="19.5" customHeight="1">
      <c r="A757" s="94" t="s">
        <v>1041</v>
      </c>
      <c r="B757" s="111"/>
      <c r="C757" s="111"/>
      <c r="D757" s="97">
        <f t="shared" si="11"/>
      </c>
      <c r="E757" s="8"/>
    </row>
    <row r="758" spans="1:5" ht="19.5" customHeight="1">
      <c r="A758" s="94" t="s">
        <v>1043</v>
      </c>
      <c r="B758" s="111"/>
      <c r="C758" s="111"/>
      <c r="D758" s="97">
        <f t="shared" si="11"/>
      </c>
      <c r="E758" s="8"/>
    </row>
    <row r="759" spans="1:5" ht="19.5" customHeight="1">
      <c r="A759" s="94" t="s">
        <v>1046</v>
      </c>
      <c r="B759" s="111">
        <v>38</v>
      </c>
      <c r="C759" s="111">
        <v>1303</v>
      </c>
      <c r="D759" s="97">
        <f t="shared" si="11"/>
        <v>3428.9</v>
      </c>
      <c r="E759" s="8"/>
    </row>
    <row r="760" spans="1:5" ht="19.5" customHeight="1">
      <c r="A760" s="94" t="s">
        <v>153</v>
      </c>
      <c r="B760" s="113">
        <f>SUM(B761:B765)</f>
        <v>3213</v>
      </c>
      <c r="C760" s="113">
        <f>SUM(C761:C765)</f>
        <v>0</v>
      </c>
      <c r="D760" s="97">
        <f t="shared" si="11"/>
        <v>0</v>
      </c>
      <c r="E760" s="8"/>
    </row>
    <row r="761" spans="1:5" ht="19.5" customHeight="1">
      <c r="A761" s="94" t="s">
        <v>1047</v>
      </c>
      <c r="B761" s="111"/>
      <c r="C761" s="111"/>
      <c r="D761" s="97">
        <f t="shared" si="11"/>
      </c>
      <c r="E761" s="8"/>
    </row>
    <row r="762" spans="1:5" ht="19.5" customHeight="1">
      <c r="A762" s="94" t="s">
        <v>1049</v>
      </c>
      <c r="B762" s="111">
        <v>3213</v>
      </c>
      <c r="C762" s="111"/>
      <c r="D762" s="97">
        <f t="shared" si="11"/>
        <v>0</v>
      </c>
      <c r="E762" s="8"/>
    </row>
    <row r="763" spans="1:5" ht="19.5" customHeight="1">
      <c r="A763" s="94" t="s">
        <v>1051</v>
      </c>
      <c r="B763" s="111"/>
      <c r="C763" s="111"/>
      <c r="D763" s="97">
        <f t="shared" si="11"/>
      </c>
      <c r="E763" s="8"/>
    </row>
    <row r="764" spans="1:5" ht="19.5" customHeight="1">
      <c r="A764" s="94" t="s">
        <v>1053</v>
      </c>
      <c r="B764" s="111"/>
      <c r="C764" s="111"/>
      <c r="D764" s="97">
        <f t="shared" si="11"/>
      </c>
      <c r="E764" s="8"/>
    </row>
    <row r="765" spans="1:5" ht="19.5" customHeight="1">
      <c r="A765" s="94" t="s">
        <v>1055</v>
      </c>
      <c r="B765" s="111"/>
      <c r="C765" s="111"/>
      <c r="D765" s="97">
        <f t="shared" si="11"/>
      </c>
      <c r="E765" s="8"/>
    </row>
    <row r="766" spans="1:5" ht="19.5" customHeight="1">
      <c r="A766" s="94" t="s">
        <v>154</v>
      </c>
      <c r="B766" s="113">
        <f>SUM(B767:B772)</f>
        <v>0</v>
      </c>
      <c r="C766" s="113">
        <f>SUM(C767:C772)</f>
        <v>0</v>
      </c>
      <c r="D766" s="97">
        <f t="shared" si="11"/>
      </c>
      <c r="E766" s="8"/>
    </row>
    <row r="767" spans="1:5" ht="19.5" customHeight="1">
      <c r="A767" s="94" t="s">
        <v>1056</v>
      </c>
      <c r="B767" s="111"/>
      <c r="C767" s="111"/>
      <c r="D767" s="97">
        <f t="shared" si="11"/>
      </c>
      <c r="E767" s="8"/>
    </row>
    <row r="768" spans="1:5" ht="19.5" customHeight="1">
      <c r="A768" s="94" t="s">
        <v>1057</v>
      </c>
      <c r="B768" s="111"/>
      <c r="C768" s="111"/>
      <c r="D768" s="97">
        <f t="shared" si="11"/>
      </c>
      <c r="E768" s="8"/>
    </row>
    <row r="769" spans="1:5" ht="19.5" customHeight="1">
      <c r="A769" s="94" t="s">
        <v>1058</v>
      </c>
      <c r="B769" s="111"/>
      <c r="C769" s="111"/>
      <c r="D769" s="97">
        <f t="shared" si="11"/>
      </c>
      <c r="E769" s="8"/>
    </row>
    <row r="770" spans="1:5" ht="19.5" customHeight="1">
      <c r="A770" s="94" t="s">
        <v>1059</v>
      </c>
      <c r="B770" s="111"/>
      <c r="C770" s="111"/>
      <c r="D770" s="97">
        <f t="shared" si="11"/>
      </c>
      <c r="E770" s="8"/>
    </row>
    <row r="771" spans="1:5" ht="19.5" customHeight="1">
      <c r="A771" s="94" t="s">
        <v>1516</v>
      </c>
      <c r="B771" s="111"/>
      <c r="C771" s="111"/>
      <c r="D771" s="97">
        <f t="shared" si="11"/>
      </c>
      <c r="E771" s="8"/>
    </row>
    <row r="772" spans="1:5" ht="19.5" customHeight="1">
      <c r="A772" s="94" t="s">
        <v>1060</v>
      </c>
      <c r="B772" s="111"/>
      <c r="C772" s="111"/>
      <c r="D772" s="97">
        <f t="shared" si="11"/>
      </c>
      <c r="E772" s="8"/>
    </row>
    <row r="773" spans="1:5" ht="19.5" customHeight="1">
      <c r="A773" s="94" t="s">
        <v>155</v>
      </c>
      <c r="B773" s="113">
        <f>SUM(B774:B778)</f>
        <v>0</v>
      </c>
      <c r="C773" s="113">
        <f>SUM(C774:C778)</f>
        <v>0</v>
      </c>
      <c r="D773" s="97">
        <f t="shared" si="11"/>
      </c>
      <c r="E773" s="8"/>
    </row>
    <row r="774" spans="1:5" ht="19.5" customHeight="1">
      <c r="A774" s="94" t="s">
        <v>1063</v>
      </c>
      <c r="B774" s="111"/>
      <c r="C774" s="111"/>
      <c r="D774" s="97">
        <f t="shared" si="11"/>
      </c>
      <c r="E774" s="8"/>
    </row>
    <row r="775" spans="1:5" ht="19.5" customHeight="1">
      <c r="A775" s="94" t="s">
        <v>1065</v>
      </c>
      <c r="B775" s="111"/>
      <c r="C775" s="111"/>
      <c r="D775" s="97">
        <f aca="true" t="shared" si="12" ref="D775:D838">IF(B775=0,"",ROUND(C775/B775*100,1))</f>
      </c>
      <c r="E775" s="8"/>
    </row>
    <row r="776" spans="1:5" ht="19.5" customHeight="1">
      <c r="A776" s="94" t="s">
        <v>1067</v>
      </c>
      <c r="B776" s="111"/>
      <c r="C776" s="111"/>
      <c r="D776" s="97">
        <f t="shared" si="12"/>
      </c>
      <c r="E776" s="8"/>
    </row>
    <row r="777" spans="1:5" ht="19.5" customHeight="1">
      <c r="A777" s="94" t="s">
        <v>1069</v>
      </c>
      <c r="B777" s="111"/>
      <c r="C777" s="111"/>
      <c r="D777" s="97">
        <f t="shared" si="12"/>
      </c>
      <c r="E777" s="8"/>
    </row>
    <row r="778" spans="1:5" ht="19.5" customHeight="1">
      <c r="A778" s="94" t="s">
        <v>1071</v>
      </c>
      <c r="B778" s="111"/>
      <c r="C778" s="111"/>
      <c r="D778" s="97">
        <f t="shared" si="12"/>
      </c>
      <c r="E778" s="8"/>
    </row>
    <row r="779" spans="1:5" ht="19.5" customHeight="1">
      <c r="A779" s="94" t="s">
        <v>156</v>
      </c>
      <c r="B779" s="113">
        <f>SUM(B780:B781)</f>
        <v>0</v>
      </c>
      <c r="C779" s="113">
        <f>SUM(C780:C781)</f>
        <v>0</v>
      </c>
      <c r="D779" s="97">
        <f t="shared" si="12"/>
      </c>
      <c r="E779" s="8"/>
    </row>
    <row r="780" spans="1:5" ht="19.5" customHeight="1">
      <c r="A780" s="94" t="s">
        <v>1073</v>
      </c>
      <c r="B780" s="111"/>
      <c r="C780" s="111"/>
      <c r="D780" s="97">
        <f t="shared" si="12"/>
      </c>
      <c r="E780" s="8"/>
    </row>
    <row r="781" spans="1:5" ht="19.5" customHeight="1">
      <c r="A781" s="94" t="s">
        <v>1075</v>
      </c>
      <c r="B781" s="111"/>
      <c r="C781" s="111"/>
      <c r="D781" s="97">
        <f t="shared" si="12"/>
      </c>
      <c r="E781" s="8"/>
    </row>
    <row r="782" spans="1:5" ht="19.5" customHeight="1">
      <c r="A782" s="94" t="s">
        <v>157</v>
      </c>
      <c r="B782" s="113">
        <f>SUM(B783:B784)</f>
        <v>0</v>
      </c>
      <c r="C782" s="113">
        <f>SUM(C783:C784)</f>
        <v>0</v>
      </c>
      <c r="D782" s="97">
        <f t="shared" si="12"/>
      </c>
      <c r="E782" s="8"/>
    </row>
    <row r="783" spans="1:5" ht="19.5" customHeight="1">
      <c r="A783" s="94" t="s">
        <v>1077</v>
      </c>
      <c r="B783" s="111"/>
      <c r="C783" s="111"/>
      <c r="D783" s="97">
        <f t="shared" si="12"/>
      </c>
      <c r="E783" s="8"/>
    </row>
    <row r="784" spans="1:5" ht="19.5" customHeight="1">
      <c r="A784" s="94" t="s">
        <v>1078</v>
      </c>
      <c r="B784" s="111"/>
      <c r="C784" s="111"/>
      <c r="D784" s="97">
        <f t="shared" si="12"/>
      </c>
      <c r="E784" s="8"/>
    </row>
    <row r="785" spans="1:5" ht="19.5" customHeight="1">
      <c r="A785" s="94" t="s">
        <v>158</v>
      </c>
      <c r="B785" s="111"/>
      <c r="C785" s="111"/>
      <c r="D785" s="97">
        <f t="shared" si="12"/>
      </c>
      <c r="E785" s="8"/>
    </row>
    <row r="786" spans="1:5" ht="19.5" customHeight="1">
      <c r="A786" s="94" t="s">
        <v>159</v>
      </c>
      <c r="B786" s="111">
        <v>164</v>
      </c>
      <c r="C786" s="111"/>
      <c r="D786" s="97">
        <f t="shared" si="12"/>
        <v>0</v>
      </c>
      <c r="E786" s="8"/>
    </row>
    <row r="787" spans="1:5" ht="19.5" customHeight="1">
      <c r="A787" s="94" t="s">
        <v>160</v>
      </c>
      <c r="B787" s="113">
        <f>SUM(B788:B792)</f>
        <v>4</v>
      </c>
      <c r="C787" s="113">
        <f>SUM(C788:C792)</f>
        <v>5</v>
      </c>
      <c r="D787" s="97">
        <f t="shared" si="12"/>
        <v>125</v>
      </c>
      <c r="E787" s="8"/>
    </row>
    <row r="788" spans="1:5" ht="19.5" customHeight="1">
      <c r="A788" s="94" t="s">
        <v>1081</v>
      </c>
      <c r="B788" s="111"/>
      <c r="C788" s="111"/>
      <c r="D788" s="97">
        <f t="shared" si="12"/>
      </c>
      <c r="E788" s="8"/>
    </row>
    <row r="789" spans="1:5" ht="19.5" customHeight="1">
      <c r="A789" s="94" t="s">
        <v>1048</v>
      </c>
      <c r="B789" s="111"/>
      <c r="C789" s="111"/>
      <c r="D789" s="97">
        <f t="shared" si="12"/>
      </c>
      <c r="E789" s="8"/>
    </row>
    <row r="790" spans="1:5" ht="19.5" customHeight="1">
      <c r="A790" s="94" t="s">
        <v>1050</v>
      </c>
      <c r="B790" s="111"/>
      <c r="C790" s="111"/>
      <c r="D790" s="97">
        <f t="shared" si="12"/>
      </c>
      <c r="E790" s="8"/>
    </row>
    <row r="791" spans="1:5" ht="19.5" customHeight="1">
      <c r="A791" s="94" t="s">
        <v>1052</v>
      </c>
      <c r="B791" s="111"/>
      <c r="C791" s="111"/>
      <c r="D791" s="97">
        <f t="shared" si="12"/>
      </c>
      <c r="E791" s="8"/>
    </row>
    <row r="792" spans="1:5" ht="19.5" customHeight="1">
      <c r="A792" s="94" t="s">
        <v>1054</v>
      </c>
      <c r="B792" s="111">
        <v>4</v>
      </c>
      <c r="C792" s="111">
        <v>5</v>
      </c>
      <c r="D792" s="97">
        <f t="shared" si="12"/>
        <v>125</v>
      </c>
      <c r="E792" s="8"/>
    </row>
    <row r="793" spans="1:5" ht="19.5" customHeight="1">
      <c r="A793" s="94" t="s">
        <v>161</v>
      </c>
      <c r="B793" s="111"/>
      <c r="C793" s="111"/>
      <c r="D793" s="97">
        <f t="shared" si="12"/>
      </c>
      <c r="E793" s="8"/>
    </row>
    <row r="794" spans="1:5" ht="19.5" customHeight="1">
      <c r="A794" s="94" t="s">
        <v>162</v>
      </c>
      <c r="B794" s="111"/>
      <c r="C794" s="111"/>
      <c r="D794" s="97">
        <f t="shared" si="12"/>
      </c>
      <c r="E794" s="8"/>
    </row>
    <row r="795" spans="1:5" ht="19.5" customHeight="1">
      <c r="A795" s="94" t="s">
        <v>163</v>
      </c>
      <c r="B795" s="113">
        <f>SUM(B796:B809)</f>
        <v>0</v>
      </c>
      <c r="C795" s="113">
        <f>SUM(C796:C809)</f>
        <v>0</v>
      </c>
      <c r="D795" s="97">
        <f t="shared" si="12"/>
      </c>
      <c r="E795" s="8"/>
    </row>
    <row r="796" spans="1:5" ht="19.5" customHeight="1">
      <c r="A796" s="94" t="s">
        <v>600</v>
      </c>
      <c r="B796" s="111"/>
      <c r="C796" s="111"/>
      <c r="D796" s="97">
        <f t="shared" si="12"/>
      </c>
      <c r="E796" s="8"/>
    </row>
    <row r="797" spans="1:5" ht="19.5" customHeight="1">
      <c r="A797" s="94" t="s">
        <v>602</v>
      </c>
      <c r="B797" s="111"/>
      <c r="C797" s="111"/>
      <c r="D797" s="97">
        <f t="shared" si="12"/>
      </c>
      <c r="E797" s="8"/>
    </row>
    <row r="798" spans="1:5" ht="19.5" customHeight="1">
      <c r="A798" s="94" t="s">
        <v>604</v>
      </c>
      <c r="B798" s="111"/>
      <c r="C798" s="111"/>
      <c r="D798" s="97">
        <f t="shared" si="12"/>
      </c>
      <c r="E798" s="8"/>
    </row>
    <row r="799" spans="1:5" ht="19.5" customHeight="1">
      <c r="A799" s="94" t="s">
        <v>1061</v>
      </c>
      <c r="B799" s="111"/>
      <c r="C799" s="111"/>
      <c r="D799" s="97">
        <f t="shared" si="12"/>
      </c>
      <c r="E799" s="8"/>
    </row>
    <row r="800" spans="1:5" ht="19.5" customHeight="1">
      <c r="A800" s="94" t="s">
        <v>1062</v>
      </c>
      <c r="B800" s="111"/>
      <c r="C800" s="111"/>
      <c r="D800" s="97">
        <f t="shared" si="12"/>
      </c>
      <c r="E800" s="8"/>
    </row>
    <row r="801" spans="1:5" ht="19.5" customHeight="1">
      <c r="A801" s="94" t="s">
        <v>1064</v>
      </c>
      <c r="B801" s="111"/>
      <c r="C801" s="111"/>
      <c r="D801" s="97">
        <f t="shared" si="12"/>
      </c>
      <c r="E801" s="8"/>
    </row>
    <row r="802" spans="1:5" ht="19.5" customHeight="1">
      <c r="A802" s="94" t="s">
        <v>1066</v>
      </c>
      <c r="B802" s="111"/>
      <c r="C802" s="111"/>
      <c r="D802" s="97">
        <f t="shared" si="12"/>
      </c>
      <c r="E802" s="8"/>
    </row>
    <row r="803" spans="1:5" ht="19.5" customHeight="1">
      <c r="A803" s="94" t="s">
        <v>1068</v>
      </c>
      <c r="B803" s="111"/>
      <c r="C803" s="111"/>
      <c r="D803" s="97">
        <f t="shared" si="12"/>
      </c>
      <c r="E803" s="8"/>
    </row>
    <row r="804" spans="1:5" ht="19.5" customHeight="1">
      <c r="A804" s="94" t="s">
        <v>1070</v>
      </c>
      <c r="B804" s="111"/>
      <c r="C804" s="111"/>
      <c r="D804" s="97">
        <f t="shared" si="12"/>
      </c>
      <c r="E804" s="8"/>
    </row>
    <row r="805" spans="1:5" ht="19.5" customHeight="1">
      <c r="A805" s="94" t="s">
        <v>1072</v>
      </c>
      <c r="B805" s="111"/>
      <c r="C805" s="111"/>
      <c r="D805" s="97">
        <f t="shared" si="12"/>
      </c>
      <c r="E805" s="8"/>
    </row>
    <row r="806" spans="1:5" ht="19.5" customHeight="1">
      <c r="A806" s="94" t="s">
        <v>635</v>
      </c>
      <c r="B806" s="111"/>
      <c r="C806" s="111"/>
      <c r="D806" s="97">
        <f t="shared" si="12"/>
      </c>
      <c r="E806" s="8"/>
    </row>
    <row r="807" spans="1:5" ht="19.5" customHeight="1">
      <c r="A807" s="94" t="s">
        <v>1074</v>
      </c>
      <c r="B807" s="111"/>
      <c r="C807" s="111"/>
      <c r="D807" s="97">
        <f t="shared" si="12"/>
      </c>
      <c r="E807" s="8"/>
    </row>
    <row r="808" spans="1:5" ht="19.5" customHeight="1">
      <c r="A808" s="94" t="s">
        <v>607</v>
      </c>
      <c r="B808" s="111"/>
      <c r="C808" s="111"/>
      <c r="D808" s="97">
        <f t="shared" si="12"/>
      </c>
      <c r="E808" s="8"/>
    </row>
    <row r="809" spans="1:5" ht="19.5" customHeight="1">
      <c r="A809" s="94" t="s">
        <v>1076</v>
      </c>
      <c r="B809" s="111"/>
      <c r="C809" s="111"/>
      <c r="D809" s="97">
        <f t="shared" si="12"/>
      </c>
      <c r="E809" s="8"/>
    </row>
    <row r="810" spans="1:5" ht="19.5" customHeight="1">
      <c r="A810" s="94" t="s">
        <v>164</v>
      </c>
      <c r="B810" s="111"/>
      <c r="C810" s="111"/>
      <c r="D810" s="97">
        <f t="shared" si="12"/>
      </c>
      <c r="E810" s="8"/>
    </row>
    <row r="811" spans="1:5" ht="19.5" customHeight="1">
      <c r="A811" s="94" t="s">
        <v>165</v>
      </c>
      <c r="B811" s="113">
        <f>SUM(B812,B824,B825,B828,B829,B830,)</f>
        <v>12135</v>
      </c>
      <c r="C811" s="113">
        <f>SUM(C812,C824,C825,C828,C829,C830,)</f>
        <v>8170</v>
      </c>
      <c r="D811" s="97">
        <f t="shared" si="12"/>
        <v>67.3</v>
      </c>
      <c r="E811" s="8"/>
    </row>
    <row r="812" spans="1:5" ht="19.5" customHeight="1">
      <c r="A812" s="94" t="s">
        <v>166</v>
      </c>
      <c r="B812" s="113">
        <f>SUM(B813:B823)</f>
        <v>2148</v>
      </c>
      <c r="C812" s="113">
        <f>SUM(C813:C823)</f>
        <v>2878</v>
      </c>
      <c r="D812" s="97">
        <f t="shared" si="12"/>
        <v>134</v>
      </c>
      <c r="E812" s="8"/>
    </row>
    <row r="813" spans="1:5" ht="19.5" customHeight="1">
      <c r="A813" s="94" t="s">
        <v>1079</v>
      </c>
      <c r="B813" s="111">
        <v>234</v>
      </c>
      <c r="C813" s="111">
        <v>225</v>
      </c>
      <c r="D813" s="97">
        <f t="shared" si="12"/>
        <v>96.2</v>
      </c>
      <c r="E813" s="8"/>
    </row>
    <row r="814" spans="1:5" ht="19.5" customHeight="1">
      <c r="A814" s="94" t="s">
        <v>1080</v>
      </c>
      <c r="B814" s="111"/>
      <c r="C814" s="111"/>
      <c r="D814" s="97">
        <f t="shared" si="12"/>
      </c>
      <c r="E814" s="8"/>
    </row>
    <row r="815" spans="1:5" ht="19.5" customHeight="1">
      <c r="A815" s="94" t="s">
        <v>1082</v>
      </c>
      <c r="B815" s="111"/>
      <c r="C815" s="111"/>
      <c r="D815" s="97">
        <f t="shared" si="12"/>
      </c>
      <c r="E815" s="8"/>
    </row>
    <row r="816" spans="1:5" ht="19.5" customHeight="1">
      <c r="A816" s="94" t="s">
        <v>1083</v>
      </c>
      <c r="B816" s="111"/>
      <c r="C816" s="111">
        <v>167</v>
      </c>
      <c r="D816" s="97">
        <f t="shared" si="12"/>
      </c>
      <c r="E816" s="8"/>
    </row>
    <row r="817" spans="1:5" ht="19.5" customHeight="1">
      <c r="A817" s="94" t="s">
        <v>1085</v>
      </c>
      <c r="B817" s="111"/>
      <c r="C817" s="111"/>
      <c r="D817" s="97">
        <f t="shared" si="12"/>
      </c>
      <c r="E817" s="8"/>
    </row>
    <row r="818" spans="1:5" ht="19.5" customHeight="1">
      <c r="A818" s="94" t="s">
        <v>1087</v>
      </c>
      <c r="B818" s="111"/>
      <c r="C818" s="111"/>
      <c r="D818" s="97">
        <f t="shared" si="12"/>
      </c>
      <c r="E818" s="8"/>
    </row>
    <row r="819" spans="1:5" ht="19.5" customHeight="1">
      <c r="A819" s="94" t="s">
        <v>1089</v>
      </c>
      <c r="B819" s="111"/>
      <c r="C819" s="111"/>
      <c r="D819" s="97">
        <f t="shared" si="12"/>
      </c>
      <c r="E819" s="8"/>
    </row>
    <row r="820" spans="1:5" ht="19.5" customHeight="1">
      <c r="A820" s="94" t="s">
        <v>1091</v>
      </c>
      <c r="B820" s="111"/>
      <c r="C820" s="111"/>
      <c r="D820" s="97">
        <f t="shared" si="12"/>
      </c>
      <c r="E820" s="8"/>
    </row>
    <row r="821" spans="1:5" ht="19.5" customHeight="1">
      <c r="A821" s="94" t="s">
        <v>1093</v>
      </c>
      <c r="B821" s="111"/>
      <c r="C821" s="111"/>
      <c r="D821" s="97">
        <f t="shared" si="12"/>
      </c>
      <c r="E821" s="8"/>
    </row>
    <row r="822" spans="1:5" ht="19.5" customHeight="1">
      <c r="A822" s="94" t="s">
        <v>1095</v>
      </c>
      <c r="B822" s="111"/>
      <c r="C822" s="111"/>
      <c r="D822" s="97">
        <f t="shared" si="12"/>
      </c>
      <c r="E822" s="8"/>
    </row>
    <row r="823" spans="1:5" ht="19.5" customHeight="1">
      <c r="A823" s="94" t="s">
        <v>1097</v>
      </c>
      <c r="B823" s="111">
        <v>1914</v>
      </c>
      <c r="C823" s="111">
        <v>2486</v>
      </c>
      <c r="D823" s="97">
        <f t="shared" si="12"/>
        <v>129.9</v>
      </c>
      <c r="E823" s="8"/>
    </row>
    <row r="824" spans="1:5" ht="19.5" customHeight="1">
      <c r="A824" s="94" t="s">
        <v>167</v>
      </c>
      <c r="B824" s="111">
        <v>666</v>
      </c>
      <c r="C824" s="111">
        <v>238</v>
      </c>
      <c r="D824" s="97">
        <f t="shared" si="12"/>
        <v>35.7</v>
      </c>
      <c r="E824" s="8"/>
    </row>
    <row r="825" spans="1:5" ht="18.75" customHeight="1">
      <c r="A825" s="94" t="s">
        <v>168</v>
      </c>
      <c r="B825" s="113">
        <f>SUM(B826:B827)</f>
        <v>2171</v>
      </c>
      <c r="C825" s="113">
        <f>SUM(C826:C827)</f>
        <v>1291</v>
      </c>
      <c r="D825" s="97">
        <f t="shared" si="12"/>
        <v>59.5</v>
      </c>
      <c r="E825" s="8"/>
    </row>
    <row r="826" spans="1:5" ht="19.5" customHeight="1">
      <c r="A826" s="94" t="s">
        <v>1100</v>
      </c>
      <c r="B826" s="111"/>
      <c r="C826" s="111"/>
      <c r="D826" s="97">
        <f t="shared" si="12"/>
      </c>
      <c r="E826" s="8"/>
    </row>
    <row r="827" spans="1:5" ht="19.5" customHeight="1">
      <c r="A827" s="94" t="s">
        <v>1102</v>
      </c>
      <c r="B827" s="111">
        <v>2171</v>
      </c>
      <c r="C827" s="111">
        <v>1291</v>
      </c>
      <c r="D827" s="97">
        <f t="shared" si="12"/>
        <v>59.5</v>
      </c>
      <c r="E827" s="8"/>
    </row>
    <row r="828" spans="1:5" ht="19.5" customHeight="1">
      <c r="A828" s="94" t="s">
        <v>169</v>
      </c>
      <c r="B828" s="111">
        <v>3336</v>
      </c>
      <c r="C828" s="111">
        <v>3763</v>
      </c>
      <c r="D828" s="97">
        <f t="shared" si="12"/>
        <v>112.8</v>
      </c>
      <c r="E828" s="8"/>
    </row>
    <row r="829" spans="1:5" ht="19.5" customHeight="1">
      <c r="A829" s="94" t="s">
        <v>170</v>
      </c>
      <c r="B829" s="111"/>
      <c r="C829" s="111"/>
      <c r="D829" s="97">
        <f t="shared" si="12"/>
      </c>
      <c r="E829" s="8"/>
    </row>
    <row r="830" spans="1:5" ht="19.5" customHeight="1">
      <c r="A830" s="94" t="s">
        <v>171</v>
      </c>
      <c r="B830" s="111">
        <v>3814</v>
      </c>
      <c r="C830" s="111"/>
      <c r="D830" s="97">
        <f t="shared" si="12"/>
        <v>0</v>
      </c>
      <c r="E830" s="8"/>
    </row>
    <row r="831" spans="1:5" ht="19.5" customHeight="1">
      <c r="A831" s="94" t="s">
        <v>172</v>
      </c>
      <c r="B831" s="113">
        <f>SUM(B832,B857,B885,B912,B923,B934,B940,B947,B954,B958,)</f>
        <v>77197</v>
      </c>
      <c r="C831" s="113">
        <f>SUM(C832,C857,C885,C912,C923,C934,C940,C947,C954,C958,)</f>
        <v>48797</v>
      </c>
      <c r="D831" s="97">
        <f t="shared" si="12"/>
        <v>63.2</v>
      </c>
      <c r="E831" s="8"/>
    </row>
    <row r="832" spans="1:5" ht="19.5" customHeight="1">
      <c r="A832" s="94" t="s">
        <v>173</v>
      </c>
      <c r="B832" s="113">
        <f>SUM(B833:B856)</f>
        <v>22537</v>
      </c>
      <c r="C832" s="113">
        <f>SUM(C833:C856)</f>
        <v>17661</v>
      </c>
      <c r="D832" s="97">
        <f t="shared" si="12"/>
        <v>78.4</v>
      </c>
      <c r="E832" s="8"/>
    </row>
    <row r="833" spans="1:5" ht="19.5" customHeight="1">
      <c r="A833" s="94" t="s">
        <v>1079</v>
      </c>
      <c r="B833" s="111">
        <v>445</v>
      </c>
      <c r="C833" s="111">
        <v>375</v>
      </c>
      <c r="D833" s="97">
        <f t="shared" si="12"/>
        <v>84.3</v>
      </c>
      <c r="E833" s="8"/>
    </row>
    <row r="834" spans="1:5" ht="19.5" customHeight="1">
      <c r="A834" s="94" t="s">
        <v>1080</v>
      </c>
      <c r="B834" s="111"/>
      <c r="C834" s="111"/>
      <c r="D834" s="97">
        <f t="shared" si="12"/>
      </c>
      <c r="E834" s="8"/>
    </row>
    <row r="835" spans="1:5" ht="19.5" customHeight="1">
      <c r="A835" s="94" t="s">
        <v>1082</v>
      </c>
      <c r="B835" s="111"/>
      <c r="C835" s="111"/>
      <c r="D835" s="97">
        <f t="shared" si="12"/>
      </c>
      <c r="E835" s="8"/>
    </row>
    <row r="836" spans="1:5" ht="19.5" customHeight="1">
      <c r="A836" s="94" t="s">
        <v>1108</v>
      </c>
      <c r="B836" s="111">
        <v>2849</v>
      </c>
      <c r="C836" s="111">
        <v>2893</v>
      </c>
      <c r="D836" s="97">
        <f t="shared" si="12"/>
        <v>101.5</v>
      </c>
      <c r="E836" s="8"/>
    </row>
    <row r="837" spans="1:5" ht="19.5" customHeight="1">
      <c r="A837" s="94" t="s">
        <v>1110</v>
      </c>
      <c r="B837" s="111"/>
      <c r="C837" s="111"/>
      <c r="D837" s="97">
        <f t="shared" si="12"/>
      </c>
      <c r="E837" s="8"/>
    </row>
    <row r="838" spans="1:5" ht="19.5" customHeight="1">
      <c r="A838" s="94" t="s">
        <v>1112</v>
      </c>
      <c r="B838" s="111">
        <v>234</v>
      </c>
      <c r="C838" s="111">
        <v>18</v>
      </c>
      <c r="D838" s="97">
        <f t="shared" si="12"/>
        <v>7.7</v>
      </c>
      <c r="E838" s="8"/>
    </row>
    <row r="839" spans="1:5" ht="19.5" customHeight="1">
      <c r="A839" s="94" t="s">
        <v>1114</v>
      </c>
      <c r="B839" s="111">
        <v>624</v>
      </c>
      <c r="C839" s="111">
        <v>133</v>
      </c>
      <c r="D839" s="97">
        <f aca="true" t="shared" si="13" ref="D839:D902">IF(B839=0,"",ROUND(C839/B839*100,1))</f>
        <v>21.3</v>
      </c>
      <c r="E839" s="8"/>
    </row>
    <row r="840" spans="1:5" ht="19.5" customHeight="1">
      <c r="A840" s="94" t="s">
        <v>1116</v>
      </c>
      <c r="B840" s="111">
        <v>80</v>
      </c>
      <c r="C840" s="111">
        <v>80</v>
      </c>
      <c r="D840" s="97">
        <f t="shared" si="13"/>
        <v>100</v>
      </c>
      <c r="E840" s="8"/>
    </row>
    <row r="841" spans="1:5" ht="19.5" customHeight="1">
      <c r="A841" s="94" t="s">
        <v>1118</v>
      </c>
      <c r="B841" s="111"/>
      <c r="C841" s="111"/>
      <c r="D841" s="97">
        <f t="shared" si="13"/>
      </c>
      <c r="E841" s="8"/>
    </row>
    <row r="842" spans="1:5" ht="19.5" customHeight="1">
      <c r="A842" s="94" t="s">
        <v>1120</v>
      </c>
      <c r="B842" s="111"/>
      <c r="C842" s="111">
        <v>8</v>
      </c>
      <c r="D842" s="97">
        <f t="shared" si="13"/>
      </c>
      <c r="E842" s="8"/>
    </row>
    <row r="843" spans="1:5" ht="19.5" customHeight="1">
      <c r="A843" s="94" t="s">
        <v>1084</v>
      </c>
      <c r="B843" s="111">
        <v>54</v>
      </c>
      <c r="C843" s="111">
        <v>930</v>
      </c>
      <c r="D843" s="97">
        <f t="shared" si="13"/>
        <v>1722.2</v>
      </c>
      <c r="E843" s="8"/>
    </row>
    <row r="844" spans="1:5" ht="19.5" customHeight="1">
      <c r="A844" s="94" t="s">
        <v>1086</v>
      </c>
      <c r="B844" s="111"/>
      <c r="C844" s="111"/>
      <c r="D844" s="97">
        <f t="shared" si="13"/>
      </c>
      <c r="E844" s="8"/>
    </row>
    <row r="845" spans="1:5" ht="19.5" customHeight="1">
      <c r="A845" s="94" t="s">
        <v>1088</v>
      </c>
      <c r="B845" s="111"/>
      <c r="C845" s="111"/>
      <c r="D845" s="97">
        <f t="shared" si="13"/>
      </c>
      <c r="E845" s="8"/>
    </row>
    <row r="846" spans="1:5" ht="19.5" customHeight="1">
      <c r="A846" s="94" t="s">
        <v>1090</v>
      </c>
      <c r="B846" s="111"/>
      <c r="C846" s="111"/>
      <c r="D846" s="97">
        <f t="shared" si="13"/>
      </c>
      <c r="E846" s="8"/>
    </row>
    <row r="847" spans="1:5" ht="19.5" customHeight="1">
      <c r="A847" s="94" t="s">
        <v>1092</v>
      </c>
      <c r="B847" s="111">
        <v>1096</v>
      </c>
      <c r="C847" s="111"/>
      <c r="D847" s="97">
        <f t="shared" si="13"/>
        <v>0</v>
      </c>
      <c r="E847" s="8"/>
    </row>
    <row r="848" spans="1:5" ht="19.5" customHeight="1">
      <c r="A848" s="94" t="s">
        <v>1094</v>
      </c>
      <c r="B848" s="111">
        <v>13104</v>
      </c>
      <c r="C848" s="111">
        <v>12503</v>
      </c>
      <c r="D848" s="97">
        <f t="shared" si="13"/>
        <v>95.4</v>
      </c>
      <c r="E848" s="8"/>
    </row>
    <row r="849" spans="1:5" ht="19.5" customHeight="1">
      <c r="A849" s="94" t="s">
        <v>1096</v>
      </c>
      <c r="B849" s="111"/>
      <c r="C849" s="111"/>
      <c r="D849" s="97">
        <f t="shared" si="13"/>
      </c>
      <c r="E849" s="8"/>
    </row>
    <row r="850" spans="1:5" ht="19.5" customHeight="1">
      <c r="A850" s="94" t="s">
        <v>1098</v>
      </c>
      <c r="B850" s="111"/>
      <c r="C850" s="111"/>
      <c r="D850" s="97">
        <f t="shared" si="13"/>
      </c>
      <c r="E850" s="8"/>
    </row>
    <row r="851" spans="1:5" ht="19.5" customHeight="1">
      <c r="A851" s="94" t="s">
        <v>1099</v>
      </c>
      <c r="B851" s="111"/>
      <c r="C851" s="111"/>
      <c r="D851" s="97">
        <f t="shared" si="13"/>
      </c>
      <c r="E851" s="8"/>
    </row>
    <row r="852" spans="1:5" ht="19.5" customHeight="1">
      <c r="A852" s="94" t="s">
        <v>1101</v>
      </c>
      <c r="B852" s="111">
        <v>10</v>
      </c>
      <c r="C852" s="111"/>
      <c r="D852" s="97">
        <f t="shared" si="13"/>
        <v>0</v>
      </c>
      <c r="E852" s="8"/>
    </row>
    <row r="853" spans="1:5" ht="19.5" customHeight="1">
      <c r="A853" s="94" t="s">
        <v>1103</v>
      </c>
      <c r="B853" s="111"/>
      <c r="C853" s="111"/>
      <c r="D853" s="97">
        <f t="shared" si="13"/>
      </c>
      <c r="E853" s="8"/>
    </row>
    <row r="854" spans="1:5" ht="19.5" customHeight="1">
      <c r="A854" s="94" t="s">
        <v>1104</v>
      </c>
      <c r="B854" s="111">
        <v>105</v>
      </c>
      <c r="C854" s="111"/>
      <c r="D854" s="97">
        <f t="shared" si="13"/>
        <v>0</v>
      </c>
      <c r="E854" s="8"/>
    </row>
    <row r="855" spans="1:5" ht="19.5" customHeight="1">
      <c r="A855" s="94" t="s">
        <v>1105</v>
      </c>
      <c r="B855" s="111">
        <v>296</v>
      </c>
      <c r="C855" s="111">
        <v>215</v>
      </c>
      <c r="D855" s="97">
        <f t="shared" si="13"/>
        <v>72.6</v>
      </c>
      <c r="E855" s="8"/>
    </row>
    <row r="856" spans="1:5" ht="19.5" customHeight="1">
      <c r="A856" s="94" t="s">
        <v>1106</v>
      </c>
      <c r="B856" s="111">
        <v>3640</v>
      </c>
      <c r="C856" s="111">
        <v>506</v>
      </c>
      <c r="D856" s="97">
        <f t="shared" si="13"/>
        <v>13.9</v>
      </c>
      <c r="E856" s="8"/>
    </row>
    <row r="857" spans="1:5" ht="19.5" customHeight="1">
      <c r="A857" s="94" t="s">
        <v>174</v>
      </c>
      <c r="B857" s="113">
        <f>SUM(B858:B884)</f>
        <v>1244</v>
      </c>
      <c r="C857" s="113">
        <f>SUM(C858:C884)</f>
        <v>1046</v>
      </c>
      <c r="D857" s="97">
        <f t="shared" si="13"/>
        <v>84.1</v>
      </c>
      <c r="E857" s="8"/>
    </row>
    <row r="858" spans="1:5" ht="19.5" customHeight="1">
      <c r="A858" s="94" t="s">
        <v>1079</v>
      </c>
      <c r="B858" s="111"/>
      <c r="C858" s="111"/>
      <c r="D858" s="97">
        <f t="shared" si="13"/>
      </c>
      <c r="E858" s="8"/>
    </row>
    <row r="859" spans="1:5" ht="19.5" customHeight="1">
      <c r="A859" s="94" t="s">
        <v>1080</v>
      </c>
      <c r="B859" s="111">
        <v>12</v>
      </c>
      <c r="C859" s="111"/>
      <c r="D859" s="97">
        <f t="shared" si="13"/>
        <v>0</v>
      </c>
      <c r="E859" s="8"/>
    </row>
    <row r="860" spans="1:5" ht="19.5" customHeight="1">
      <c r="A860" s="94" t="s">
        <v>1082</v>
      </c>
      <c r="B860" s="111"/>
      <c r="C860" s="111"/>
      <c r="D860" s="97">
        <f t="shared" si="13"/>
      </c>
      <c r="E860" s="8"/>
    </row>
    <row r="861" spans="1:5" ht="19.5" customHeight="1">
      <c r="A861" s="94" t="s">
        <v>1107</v>
      </c>
      <c r="B861" s="111">
        <v>668</v>
      </c>
      <c r="C861" s="111">
        <v>506</v>
      </c>
      <c r="D861" s="97">
        <f t="shared" si="13"/>
        <v>75.7</v>
      </c>
      <c r="E861" s="8"/>
    </row>
    <row r="862" spans="1:5" ht="19.5" customHeight="1">
      <c r="A862" s="94" t="s">
        <v>1109</v>
      </c>
      <c r="B862" s="111">
        <v>10</v>
      </c>
      <c r="C862" s="111"/>
      <c r="D862" s="97">
        <f t="shared" si="13"/>
        <v>0</v>
      </c>
      <c r="E862" s="8"/>
    </row>
    <row r="863" spans="1:5" ht="19.5" customHeight="1">
      <c r="A863" s="94" t="s">
        <v>1111</v>
      </c>
      <c r="B863" s="111">
        <v>5</v>
      </c>
      <c r="C863" s="111"/>
      <c r="D863" s="97">
        <f t="shared" si="13"/>
        <v>0</v>
      </c>
      <c r="E863" s="8"/>
    </row>
    <row r="864" spans="1:5" ht="19.5" customHeight="1">
      <c r="A864" s="94" t="s">
        <v>1113</v>
      </c>
      <c r="B864" s="111"/>
      <c r="C864" s="111"/>
      <c r="D864" s="97">
        <f t="shared" si="13"/>
      </c>
      <c r="E864" s="8"/>
    </row>
    <row r="865" spans="1:5" ht="19.5" customHeight="1">
      <c r="A865" s="94" t="s">
        <v>1115</v>
      </c>
      <c r="B865" s="111"/>
      <c r="C865" s="111"/>
      <c r="D865" s="97">
        <f t="shared" si="13"/>
      </c>
      <c r="E865" s="8"/>
    </row>
    <row r="866" spans="1:5" ht="19.5" customHeight="1">
      <c r="A866" s="94" t="s">
        <v>1117</v>
      </c>
      <c r="B866" s="111"/>
      <c r="C866" s="111"/>
      <c r="D866" s="97">
        <f t="shared" si="13"/>
      </c>
      <c r="E866" s="8"/>
    </row>
    <row r="867" spans="1:5" ht="19.5" customHeight="1">
      <c r="A867" s="94" t="s">
        <v>1119</v>
      </c>
      <c r="B867" s="111">
        <v>5</v>
      </c>
      <c r="C867" s="111"/>
      <c r="D867" s="97">
        <f t="shared" si="13"/>
        <v>0</v>
      </c>
      <c r="E867" s="8"/>
    </row>
    <row r="868" spans="1:5" ht="19.5" customHeight="1">
      <c r="A868" s="94" t="s">
        <v>1121</v>
      </c>
      <c r="B868" s="111"/>
      <c r="C868" s="111"/>
      <c r="D868" s="97">
        <f t="shared" si="13"/>
      </c>
      <c r="E868" s="8"/>
    </row>
    <row r="869" spans="1:5" ht="19.5" customHeight="1">
      <c r="A869" s="94" t="s">
        <v>1122</v>
      </c>
      <c r="B869" s="111">
        <v>22</v>
      </c>
      <c r="C869" s="111">
        <v>84</v>
      </c>
      <c r="D869" s="97">
        <f t="shared" si="13"/>
        <v>381.8</v>
      </c>
      <c r="E869" s="8"/>
    </row>
    <row r="870" spans="1:5" ht="19.5" customHeight="1">
      <c r="A870" s="94" t="s">
        <v>1124</v>
      </c>
      <c r="B870" s="111">
        <v>4</v>
      </c>
      <c r="C870" s="111">
        <v>250</v>
      </c>
      <c r="D870" s="97">
        <f t="shared" si="13"/>
        <v>6250</v>
      </c>
      <c r="E870" s="8"/>
    </row>
    <row r="871" spans="1:5" ht="19.5" customHeight="1">
      <c r="A871" s="94" t="s">
        <v>1126</v>
      </c>
      <c r="B871" s="111">
        <v>50</v>
      </c>
      <c r="C871" s="111">
        <v>46</v>
      </c>
      <c r="D871" s="97">
        <f t="shared" si="13"/>
        <v>92</v>
      </c>
      <c r="E871" s="8"/>
    </row>
    <row r="872" spans="1:5" ht="19.5" customHeight="1">
      <c r="A872" s="94" t="s">
        <v>1128</v>
      </c>
      <c r="B872" s="111"/>
      <c r="C872" s="111"/>
      <c r="D872" s="97">
        <f t="shared" si="13"/>
      </c>
      <c r="E872" s="8"/>
    </row>
    <row r="873" spans="1:5" ht="19.5" customHeight="1">
      <c r="A873" s="94" t="s">
        <v>1130</v>
      </c>
      <c r="B873" s="111"/>
      <c r="C873" s="111"/>
      <c r="D873" s="97">
        <f t="shared" si="13"/>
      </c>
      <c r="E873" s="8"/>
    </row>
    <row r="874" spans="1:5" ht="19.5" customHeight="1">
      <c r="A874" s="94" t="s">
        <v>1132</v>
      </c>
      <c r="B874" s="111"/>
      <c r="C874" s="111"/>
      <c r="D874" s="97">
        <f t="shared" si="13"/>
      </c>
      <c r="E874" s="8"/>
    </row>
    <row r="875" spans="1:5" ht="19.5" customHeight="1">
      <c r="A875" s="94" t="s">
        <v>1134</v>
      </c>
      <c r="B875" s="111"/>
      <c r="C875" s="111"/>
      <c r="D875" s="97">
        <f t="shared" si="13"/>
      </c>
      <c r="E875" s="8"/>
    </row>
    <row r="876" spans="1:5" ht="19.5" customHeight="1">
      <c r="A876" s="94" t="s">
        <v>1136</v>
      </c>
      <c r="B876" s="111"/>
      <c r="C876" s="111"/>
      <c r="D876" s="97">
        <f t="shared" si="13"/>
      </c>
      <c r="E876" s="8"/>
    </row>
    <row r="877" spans="1:5" ht="19.5" customHeight="1">
      <c r="A877" s="94" t="s">
        <v>1138</v>
      </c>
      <c r="B877" s="111"/>
      <c r="C877" s="111"/>
      <c r="D877" s="97">
        <f t="shared" si="13"/>
      </c>
      <c r="E877" s="8"/>
    </row>
    <row r="878" spans="1:5" ht="20.25" customHeight="1">
      <c r="A878" s="94" t="s">
        <v>1140</v>
      </c>
      <c r="B878" s="111"/>
      <c r="C878" s="111"/>
      <c r="D878" s="97">
        <f t="shared" si="13"/>
      </c>
      <c r="E878" s="8"/>
    </row>
    <row r="879" spans="1:5" ht="19.5" customHeight="1">
      <c r="A879" s="94" t="s">
        <v>1142</v>
      </c>
      <c r="B879" s="111"/>
      <c r="C879" s="111"/>
      <c r="D879" s="97">
        <f t="shared" si="13"/>
      </c>
      <c r="E879" s="8"/>
    </row>
    <row r="880" spans="1:5" ht="19.5" customHeight="1">
      <c r="A880" s="94" t="s">
        <v>1144</v>
      </c>
      <c r="B880" s="111"/>
      <c r="C880" s="111"/>
      <c r="D880" s="97">
        <f t="shared" si="13"/>
      </c>
      <c r="E880" s="8"/>
    </row>
    <row r="881" spans="1:5" ht="19.5" customHeight="1">
      <c r="A881" s="94" t="s">
        <v>1145</v>
      </c>
      <c r="B881" s="111"/>
      <c r="C881" s="111"/>
      <c r="D881" s="97">
        <f t="shared" si="13"/>
      </c>
      <c r="E881" s="8"/>
    </row>
    <row r="882" spans="1:5" ht="19.5" customHeight="1">
      <c r="A882" s="94" t="s">
        <v>1147</v>
      </c>
      <c r="B882" s="111"/>
      <c r="C882" s="111"/>
      <c r="D882" s="97">
        <f t="shared" si="13"/>
      </c>
      <c r="E882" s="8"/>
    </row>
    <row r="883" spans="1:5" ht="19.5" customHeight="1">
      <c r="A883" s="94" t="s">
        <v>1148</v>
      </c>
      <c r="B883" s="111">
        <v>16</v>
      </c>
      <c r="C883" s="111">
        <v>3</v>
      </c>
      <c r="D883" s="97">
        <f t="shared" si="13"/>
        <v>18.8</v>
      </c>
      <c r="E883" s="8"/>
    </row>
    <row r="884" spans="1:5" ht="19.5" customHeight="1">
      <c r="A884" s="94" t="s">
        <v>1150</v>
      </c>
      <c r="B884" s="111">
        <v>452</v>
      </c>
      <c r="C884" s="111">
        <v>157</v>
      </c>
      <c r="D884" s="97">
        <f t="shared" si="13"/>
        <v>34.7</v>
      </c>
      <c r="E884" s="8"/>
    </row>
    <row r="885" spans="1:5" ht="19.5" customHeight="1">
      <c r="A885" s="94" t="s">
        <v>175</v>
      </c>
      <c r="B885" s="113">
        <f>SUM(B886:B911)</f>
        <v>5176</v>
      </c>
      <c r="C885" s="113">
        <f>SUM(C886:C911)</f>
        <v>4056</v>
      </c>
      <c r="D885" s="97">
        <f t="shared" si="13"/>
        <v>78.4</v>
      </c>
      <c r="E885" s="8"/>
    </row>
    <row r="886" spans="1:5" ht="19.5" customHeight="1">
      <c r="A886" s="94" t="s">
        <v>1079</v>
      </c>
      <c r="B886" s="111">
        <v>229</v>
      </c>
      <c r="C886" s="111">
        <v>183</v>
      </c>
      <c r="D886" s="97">
        <f t="shared" si="13"/>
        <v>79.9</v>
      </c>
      <c r="E886" s="8"/>
    </row>
    <row r="887" spans="1:5" ht="19.5" customHeight="1">
      <c r="A887" s="94" t="s">
        <v>1080</v>
      </c>
      <c r="B887" s="111"/>
      <c r="C887" s="111"/>
      <c r="D887" s="97">
        <f t="shared" si="13"/>
      </c>
      <c r="E887" s="8"/>
    </row>
    <row r="888" spans="1:5" ht="19.5" customHeight="1">
      <c r="A888" s="94" t="s">
        <v>1082</v>
      </c>
      <c r="B888" s="111"/>
      <c r="C888" s="111"/>
      <c r="D888" s="97">
        <f t="shared" si="13"/>
      </c>
      <c r="E888" s="8"/>
    </row>
    <row r="889" spans="1:5" ht="19.5" customHeight="1">
      <c r="A889" s="94" t="s">
        <v>1153</v>
      </c>
      <c r="B889" s="111">
        <v>707</v>
      </c>
      <c r="C889" s="111">
        <v>728</v>
      </c>
      <c r="D889" s="97">
        <f t="shared" si="13"/>
        <v>103</v>
      </c>
      <c r="E889" s="8"/>
    </row>
    <row r="890" spans="1:5" ht="19.5" customHeight="1">
      <c r="A890" s="94" t="s">
        <v>1154</v>
      </c>
      <c r="B890" s="111">
        <v>953</v>
      </c>
      <c r="C890" s="111">
        <v>400</v>
      </c>
      <c r="D890" s="97">
        <f t="shared" si="13"/>
        <v>42</v>
      </c>
      <c r="E890" s="8"/>
    </row>
    <row r="891" spans="1:5" ht="19.5" customHeight="1">
      <c r="A891" s="94" t="s">
        <v>1156</v>
      </c>
      <c r="B891" s="111">
        <v>365</v>
      </c>
      <c r="C891" s="111"/>
      <c r="D891" s="97">
        <f t="shared" si="13"/>
        <v>0</v>
      </c>
      <c r="E891" s="8"/>
    </row>
    <row r="892" spans="1:5" ht="19.5" customHeight="1">
      <c r="A892" s="94" t="s">
        <v>1158</v>
      </c>
      <c r="B892" s="111"/>
      <c r="C892" s="111"/>
      <c r="D892" s="97">
        <f t="shared" si="13"/>
      </c>
      <c r="E892" s="8"/>
    </row>
    <row r="893" spans="1:5" ht="19.5" customHeight="1">
      <c r="A893" s="94" t="s">
        <v>1160</v>
      </c>
      <c r="B893" s="111"/>
      <c r="C893" s="111"/>
      <c r="D893" s="97">
        <f t="shared" si="13"/>
      </c>
      <c r="E893" s="8"/>
    </row>
    <row r="894" spans="1:5" ht="19.5" customHeight="1">
      <c r="A894" s="94" t="s">
        <v>1162</v>
      </c>
      <c r="B894" s="111"/>
      <c r="C894" s="111"/>
      <c r="D894" s="97">
        <f t="shared" si="13"/>
      </c>
      <c r="E894" s="8"/>
    </row>
    <row r="895" spans="1:5" ht="19.5" customHeight="1">
      <c r="A895" s="94" t="s">
        <v>1164</v>
      </c>
      <c r="B895" s="111"/>
      <c r="C895" s="111">
        <v>10</v>
      </c>
      <c r="D895" s="97">
        <f t="shared" si="13"/>
      </c>
      <c r="E895" s="8"/>
    </row>
    <row r="896" spans="1:5" ht="19.5" customHeight="1">
      <c r="A896" s="94" t="s">
        <v>1123</v>
      </c>
      <c r="B896" s="111"/>
      <c r="C896" s="111"/>
      <c r="D896" s="97">
        <f t="shared" si="13"/>
      </c>
      <c r="E896" s="8"/>
    </row>
    <row r="897" spans="1:5" ht="19.5" customHeight="1">
      <c r="A897" s="94" t="s">
        <v>1125</v>
      </c>
      <c r="B897" s="111"/>
      <c r="C897" s="111"/>
      <c r="D897" s="97">
        <f t="shared" si="13"/>
      </c>
      <c r="E897" s="8"/>
    </row>
    <row r="898" spans="1:5" ht="19.5" customHeight="1">
      <c r="A898" s="94" t="s">
        <v>1127</v>
      </c>
      <c r="B898" s="111"/>
      <c r="C898" s="111"/>
      <c r="D898" s="97">
        <f t="shared" si="13"/>
      </c>
      <c r="E898" s="8"/>
    </row>
    <row r="899" spans="1:5" ht="19.5" customHeight="1">
      <c r="A899" s="94" t="s">
        <v>1129</v>
      </c>
      <c r="B899" s="111">
        <v>5</v>
      </c>
      <c r="C899" s="111">
        <v>5</v>
      </c>
      <c r="D899" s="97">
        <f t="shared" si="13"/>
        <v>100</v>
      </c>
      <c r="E899" s="8"/>
    </row>
    <row r="900" spans="1:5" ht="19.5" customHeight="1">
      <c r="A900" s="94" t="s">
        <v>1131</v>
      </c>
      <c r="B900" s="111">
        <v>48</v>
      </c>
      <c r="C900" s="111"/>
      <c r="D900" s="97">
        <f t="shared" si="13"/>
        <v>0</v>
      </c>
      <c r="E900" s="8"/>
    </row>
    <row r="901" spans="1:5" ht="19.5" customHeight="1">
      <c r="A901" s="94" t="s">
        <v>1133</v>
      </c>
      <c r="B901" s="111">
        <v>2442</v>
      </c>
      <c r="C901" s="111">
        <v>2720</v>
      </c>
      <c r="D901" s="97">
        <f t="shared" si="13"/>
        <v>111.4</v>
      </c>
      <c r="E901" s="8"/>
    </row>
    <row r="902" spans="1:5" ht="19.5" customHeight="1">
      <c r="A902" s="94" t="s">
        <v>1135</v>
      </c>
      <c r="B902" s="111"/>
      <c r="C902" s="111"/>
      <c r="D902" s="97">
        <f t="shared" si="13"/>
      </c>
      <c r="E902" s="8"/>
    </row>
    <row r="903" spans="1:5" ht="19.5" customHeight="1">
      <c r="A903" s="94" t="s">
        <v>1137</v>
      </c>
      <c r="B903" s="111"/>
      <c r="C903" s="111"/>
      <c r="D903" s="97">
        <f aca="true" t="shared" si="14" ref="D903:D966">IF(B903=0,"",ROUND(C903/B903*100,1))</f>
      </c>
      <c r="E903" s="8"/>
    </row>
    <row r="904" spans="1:5" ht="19.5" customHeight="1">
      <c r="A904" s="94" t="s">
        <v>1139</v>
      </c>
      <c r="B904" s="111"/>
      <c r="C904" s="111"/>
      <c r="D904" s="97">
        <f t="shared" si="14"/>
      </c>
      <c r="E904" s="8"/>
    </row>
    <row r="905" spans="1:5" ht="19.5" customHeight="1">
      <c r="A905" s="94" t="s">
        <v>1141</v>
      </c>
      <c r="B905" s="111"/>
      <c r="C905" s="111"/>
      <c r="D905" s="97">
        <f t="shared" si="14"/>
      </c>
      <c r="E905" s="8"/>
    </row>
    <row r="906" spans="1:5" ht="19.5" customHeight="1">
      <c r="A906" s="94" t="s">
        <v>1143</v>
      </c>
      <c r="B906" s="111"/>
      <c r="C906" s="111"/>
      <c r="D906" s="97">
        <f t="shared" si="14"/>
      </c>
      <c r="E906" s="8"/>
    </row>
    <row r="907" spans="1:5" ht="19.5" customHeight="1">
      <c r="A907" s="94" t="s">
        <v>1146</v>
      </c>
      <c r="B907" s="111"/>
      <c r="C907" s="111"/>
      <c r="D907" s="97">
        <f t="shared" si="14"/>
      </c>
      <c r="E907" s="8"/>
    </row>
    <row r="908" spans="1:5" ht="19.5" customHeight="1">
      <c r="A908" s="94" t="s">
        <v>1138</v>
      </c>
      <c r="B908" s="111"/>
      <c r="C908" s="111"/>
      <c r="D908" s="97">
        <f t="shared" si="14"/>
      </c>
      <c r="E908" s="8"/>
    </row>
    <row r="909" spans="1:5" ht="19.5" customHeight="1">
      <c r="A909" s="94" t="s">
        <v>1149</v>
      </c>
      <c r="B909" s="111"/>
      <c r="C909" s="111"/>
      <c r="D909" s="97">
        <f t="shared" si="14"/>
      </c>
      <c r="E909" s="8"/>
    </row>
    <row r="910" spans="1:5" ht="19.5" customHeight="1">
      <c r="A910" s="94" t="s">
        <v>1151</v>
      </c>
      <c r="B910" s="111"/>
      <c r="C910" s="111"/>
      <c r="D910" s="97">
        <f t="shared" si="14"/>
      </c>
      <c r="E910" s="8"/>
    </row>
    <row r="911" spans="1:5" ht="19.5" customHeight="1">
      <c r="A911" s="94" t="s">
        <v>1152</v>
      </c>
      <c r="B911" s="111">
        <v>427</v>
      </c>
      <c r="C911" s="111">
        <v>10</v>
      </c>
      <c r="D911" s="97">
        <f t="shared" si="14"/>
        <v>2.3</v>
      </c>
      <c r="E911" s="8"/>
    </row>
    <row r="912" spans="1:5" ht="19.5" customHeight="1">
      <c r="A912" s="94" t="s">
        <v>176</v>
      </c>
      <c r="B912" s="113">
        <f>SUM(B913:B922)</f>
        <v>0</v>
      </c>
      <c r="C912" s="113">
        <f>SUM(C913:C922)</f>
        <v>0</v>
      </c>
      <c r="D912" s="97">
        <f t="shared" si="14"/>
      </c>
      <c r="E912" s="8"/>
    </row>
    <row r="913" spans="1:5" ht="19.5" customHeight="1">
      <c r="A913" s="94" t="s">
        <v>1079</v>
      </c>
      <c r="B913" s="111"/>
      <c r="C913" s="111"/>
      <c r="D913" s="97">
        <f t="shared" si="14"/>
      </c>
      <c r="E913" s="8"/>
    </row>
    <row r="914" spans="1:5" ht="19.5" customHeight="1">
      <c r="A914" s="94" t="s">
        <v>1080</v>
      </c>
      <c r="B914" s="111"/>
      <c r="C914" s="111"/>
      <c r="D914" s="97">
        <f t="shared" si="14"/>
      </c>
      <c r="E914" s="8"/>
    </row>
    <row r="915" spans="1:5" ht="19.5" customHeight="1">
      <c r="A915" s="94" t="s">
        <v>1082</v>
      </c>
      <c r="B915" s="111"/>
      <c r="C915" s="111"/>
      <c r="D915" s="97">
        <f t="shared" si="14"/>
      </c>
      <c r="E915" s="8"/>
    </row>
    <row r="916" spans="1:5" ht="19.5" customHeight="1">
      <c r="A916" s="94" t="s">
        <v>1155</v>
      </c>
      <c r="B916" s="111"/>
      <c r="C916" s="111"/>
      <c r="D916" s="97">
        <f t="shared" si="14"/>
      </c>
      <c r="E916" s="8"/>
    </row>
    <row r="917" spans="1:5" ht="19.5" customHeight="1">
      <c r="A917" s="94" t="s">
        <v>1157</v>
      </c>
      <c r="B917" s="111"/>
      <c r="C917" s="111"/>
      <c r="D917" s="97">
        <f t="shared" si="14"/>
      </c>
      <c r="E917" s="8"/>
    </row>
    <row r="918" spans="1:5" ht="19.5" customHeight="1">
      <c r="A918" s="94" t="s">
        <v>1159</v>
      </c>
      <c r="B918" s="111"/>
      <c r="C918" s="111"/>
      <c r="D918" s="97">
        <f t="shared" si="14"/>
      </c>
      <c r="E918" s="8"/>
    </row>
    <row r="919" spans="1:5" ht="19.5" customHeight="1">
      <c r="A919" s="94" t="s">
        <v>1161</v>
      </c>
      <c r="B919" s="111"/>
      <c r="C919" s="111"/>
      <c r="D919" s="97">
        <f t="shared" si="14"/>
      </c>
      <c r="E919" s="8"/>
    </row>
    <row r="920" spans="1:5" ht="19.5" customHeight="1">
      <c r="A920" s="94" t="s">
        <v>1163</v>
      </c>
      <c r="B920" s="111"/>
      <c r="C920" s="111"/>
      <c r="D920" s="97">
        <f t="shared" si="14"/>
      </c>
      <c r="E920" s="8"/>
    </row>
    <row r="921" spans="1:5" ht="19.5" customHeight="1">
      <c r="A921" s="94" t="s">
        <v>1165</v>
      </c>
      <c r="B921" s="111"/>
      <c r="C921" s="111"/>
      <c r="D921" s="97">
        <f t="shared" si="14"/>
      </c>
      <c r="E921" s="8"/>
    </row>
    <row r="922" spans="1:5" ht="19.5" customHeight="1">
      <c r="A922" s="94" t="s">
        <v>1166</v>
      </c>
      <c r="B922" s="111"/>
      <c r="C922" s="111"/>
      <c r="D922" s="97">
        <f t="shared" si="14"/>
      </c>
      <c r="E922" s="8"/>
    </row>
    <row r="923" spans="1:5" ht="19.5" customHeight="1">
      <c r="A923" s="94" t="s">
        <v>177</v>
      </c>
      <c r="B923" s="113">
        <f>SUM(B924:B933)</f>
        <v>40221</v>
      </c>
      <c r="C923" s="113">
        <f>SUM(C924:C933)</f>
        <v>13944</v>
      </c>
      <c r="D923" s="97">
        <f t="shared" si="14"/>
        <v>34.7</v>
      </c>
      <c r="E923" s="8"/>
    </row>
    <row r="924" spans="1:5" ht="19.5" customHeight="1">
      <c r="A924" s="94" t="s">
        <v>1079</v>
      </c>
      <c r="B924" s="111">
        <v>164</v>
      </c>
      <c r="C924" s="111">
        <v>396</v>
      </c>
      <c r="D924" s="97">
        <f t="shared" si="14"/>
        <v>241.5</v>
      </c>
      <c r="E924" s="8"/>
    </row>
    <row r="925" spans="1:5" ht="19.5" customHeight="1">
      <c r="A925" s="94" t="s">
        <v>1080</v>
      </c>
      <c r="B925" s="111"/>
      <c r="C925" s="111"/>
      <c r="D925" s="97">
        <f t="shared" si="14"/>
      </c>
      <c r="E925" s="8"/>
    </row>
    <row r="926" spans="1:5" ht="19.5" customHeight="1">
      <c r="A926" s="94" t="s">
        <v>1082</v>
      </c>
      <c r="B926" s="111">
        <v>265</v>
      </c>
      <c r="C926" s="111"/>
      <c r="D926" s="97">
        <f t="shared" si="14"/>
        <v>0</v>
      </c>
      <c r="E926" s="8"/>
    </row>
    <row r="927" spans="1:5" ht="19.5" customHeight="1">
      <c r="A927" s="94" t="s">
        <v>1172</v>
      </c>
      <c r="B927" s="111">
        <v>21540</v>
      </c>
      <c r="C927" s="111"/>
      <c r="D927" s="97">
        <f t="shared" si="14"/>
        <v>0</v>
      </c>
      <c r="E927" s="8"/>
    </row>
    <row r="928" spans="1:5" ht="19.5" customHeight="1">
      <c r="A928" s="94" t="s">
        <v>1173</v>
      </c>
      <c r="B928" s="111"/>
      <c r="C928" s="111"/>
      <c r="D928" s="97">
        <f t="shared" si="14"/>
      </c>
      <c r="E928" s="8"/>
    </row>
    <row r="929" spans="1:5" ht="19.5" customHeight="1">
      <c r="A929" s="94" t="s">
        <v>1175</v>
      </c>
      <c r="B929" s="111">
        <v>214</v>
      </c>
      <c r="C929" s="111"/>
      <c r="D929" s="97">
        <f t="shared" si="14"/>
        <v>0</v>
      </c>
      <c r="E929" s="8"/>
    </row>
    <row r="930" spans="1:5" ht="19.5" customHeight="1">
      <c r="A930" s="94" t="s">
        <v>1177</v>
      </c>
      <c r="B930" s="111"/>
      <c r="C930" s="111"/>
      <c r="D930" s="97">
        <f t="shared" si="14"/>
      </c>
      <c r="E930" s="8"/>
    </row>
    <row r="931" spans="1:5" ht="19.5" customHeight="1">
      <c r="A931" s="94" t="s">
        <v>1179</v>
      </c>
      <c r="B931" s="111"/>
      <c r="C931" s="111"/>
      <c r="D931" s="97">
        <f t="shared" si="14"/>
      </c>
      <c r="E931" s="8"/>
    </row>
    <row r="932" spans="1:5" ht="19.5" customHeight="1">
      <c r="A932" s="94" t="s">
        <v>1180</v>
      </c>
      <c r="B932" s="111"/>
      <c r="C932" s="111"/>
      <c r="D932" s="97">
        <f t="shared" si="14"/>
      </c>
      <c r="E932" s="8"/>
    </row>
    <row r="933" spans="1:5" ht="19.5" customHeight="1">
      <c r="A933" s="94" t="s">
        <v>1182</v>
      </c>
      <c r="B933" s="111">
        <v>18038</v>
      </c>
      <c r="C933" s="111">
        <v>13548</v>
      </c>
      <c r="D933" s="97">
        <f t="shared" si="14"/>
        <v>75.1</v>
      </c>
      <c r="E933" s="8"/>
    </row>
    <row r="934" spans="1:5" ht="19.5" customHeight="1">
      <c r="A934" s="94" t="s">
        <v>178</v>
      </c>
      <c r="B934" s="113">
        <f>SUM(B935:B939)</f>
        <v>2</v>
      </c>
      <c r="C934" s="113">
        <f>SUM(C935:C939)</f>
        <v>2927</v>
      </c>
      <c r="D934" s="97">
        <f t="shared" si="14"/>
        <v>146350</v>
      </c>
      <c r="E934" s="8"/>
    </row>
    <row r="935" spans="1:5" ht="19.5" customHeight="1">
      <c r="A935" s="94" t="s">
        <v>1183</v>
      </c>
      <c r="B935" s="111"/>
      <c r="C935" s="111"/>
      <c r="D935" s="97">
        <f t="shared" si="14"/>
      </c>
      <c r="E935" s="8"/>
    </row>
    <row r="936" spans="1:5" ht="19.5" customHeight="1">
      <c r="A936" s="94" t="s">
        <v>1184</v>
      </c>
      <c r="B936" s="111"/>
      <c r="C936" s="111">
        <v>2927</v>
      </c>
      <c r="D936" s="97">
        <f t="shared" si="14"/>
      </c>
      <c r="E936" s="8"/>
    </row>
    <row r="937" spans="1:5" ht="19.5" customHeight="1">
      <c r="A937" s="94" t="s">
        <v>1517</v>
      </c>
      <c r="B937" s="111"/>
      <c r="C937" s="111"/>
      <c r="D937" s="97">
        <f t="shared" si="14"/>
      </c>
      <c r="E937" s="8"/>
    </row>
    <row r="938" spans="1:5" ht="19.5" customHeight="1">
      <c r="A938" s="94" t="s">
        <v>1518</v>
      </c>
      <c r="B938" s="111"/>
      <c r="C938" s="111"/>
      <c r="D938" s="97">
        <f t="shared" si="14"/>
      </c>
      <c r="E938" s="8"/>
    </row>
    <row r="939" spans="1:5" ht="19.5" customHeight="1">
      <c r="A939" s="94" t="s">
        <v>1185</v>
      </c>
      <c r="B939" s="111">
        <v>2</v>
      </c>
      <c r="C939" s="111"/>
      <c r="D939" s="97">
        <f t="shared" si="14"/>
        <v>0</v>
      </c>
      <c r="E939" s="8"/>
    </row>
    <row r="940" spans="1:5" ht="19.5" customHeight="1">
      <c r="A940" s="94" t="s">
        <v>179</v>
      </c>
      <c r="B940" s="113">
        <f>SUM(B941:B946)</f>
        <v>4673</v>
      </c>
      <c r="C940" s="113">
        <f>SUM(C941:C946)</f>
        <v>7213</v>
      </c>
      <c r="D940" s="97">
        <f t="shared" si="14"/>
        <v>154.4</v>
      </c>
      <c r="E940" s="8"/>
    </row>
    <row r="941" spans="1:5" ht="19.5" customHeight="1">
      <c r="A941" s="94" t="s">
        <v>1188</v>
      </c>
      <c r="B941" s="111">
        <v>254</v>
      </c>
      <c r="C941" s="111">
        <v>2867</v>
      </c>
      <c r="D941" s="97">
        <f t="shared" si="14"/>
        <v>1128.7</v>
      </c>
      <c r="E941" s="8"/>
    </row>
    <row r="942" spans="1:5" ht="19.5" customHeight="1">
      <c r="A942" s="94" t="s">
        <v>1190</v>
      </c>
      <c r="B942" s="111"/>
      <c r="C942" s="111"/>
      <c r="D942" s="97">
        <f t="shared" si="14"/>
      </c>
      <c r="E942" s="8"/>
    </row>
    <row r="943" spans="1:5" ht="19.5" customHeight="1">
      <c r="A943" s="94" t="s">
        <v>1192</v>
      </c>
      <c r="B943" s="111">
        <v>3904</v>
      </c>
      <c r="C943" s="111">
        <v>3646</v>
      </c>
      <c r="D943" s="97">
        <f t="shared" si="14"/>
        <v>93.4</v>
      </c>
      <c r="E943" s="8"/>
    </row>
    <row r="944" spans="1:5" ht="19.5" customHeight="1">
      <c r="A944" s="94" t="s">
        <v>1194</v>
      </c>
      <c r="B944" s="111">
        <v>515</v>
      </c>
      <c r="C944" s="111">
        <v>700</v>
      </c>
      <c r="D944" s="97">
        <f t="shared" si="14"/>
        <v>135.9</v>
      </c>
      <c r="E944" s="8"/>
    </row>
    <row r="945" spans="1:5" ht="19.5" customHeight="1">
      <c r="A945" s="94" t="s">
        <v>1196</v>
      </c>
      <c r="B945" s="111"/>
      <c r="C945" s="111"/>
      <c r="D945" s="97">
        <f t="shared" si="14"/>
      </c>
      <c r="E945" s="8"/>
    </row>
    <row r="946" spans="1:5" ht="19.5" customHeight="1">
      <c r="A946" s="94" t="s">
        <v>1198</v>
      </c>
      <c r="B946" s="111"/>
      <c r="C946" s="111"/>
      <c r="D946" s="97">
        <f t="shared" si="14"/>
      </c>
      <c r="E946" s="8"/>
    </row>
    <row r="947" spans="1:5" ht="19.5" customHeight="1">
      <c r="A947" s="94" t="s">
        <v>180</v>
      </c>
      <c r="B947" s="113">
        <f>SUM(B948:B953)</f>
        <v>2570</v>
      </c>
      <c r="C947" s="113">
        <f>SUM(C948:C953)</f>
        <v>1950</v>
      </c>
      <c r="D947" s="97">
        <f t="shared" si="14"/>
        <v>75.9</v>
      </c>
      <c r="E947" s="8"/>
    </row>
    <row r="948" spans="1:5" ht="19.5" customHeight="1">
      <c r="A948" s="94" t="s">
        <v>1201</v>
      </c>
      <c r="B948" s="111">
        <v>819</v>
      </c>
      <c r="C948" s="111"/>
      <c r="D948" s="97">
        <f t="shared" si="14"/>
        <v>0</v>
      </c>
      <c r="E948" s="8"/>
    </row>
    <row r="949" spans="1:5" ht="19.5" customHeight="1">
      <c r="A949" s="94" t="s">
        <v>1167</v>
      </c>
      <c r="B949" s="111">
        <v>692</v>
      </c>
      <c r="C949" s="111">
        <v>30</v>
      </c>
      <c r="D949" s="97">
        <f t="shared" si="14"/>
        <v>4.3</v>
      </c>
      <c r="E949" s="8"/>
    </row>
    <row r="950" spans="1:5" ht="19.5" customHeight="1">
      <c r="A950" s="94" t="s">
        <v>1168</v>
      </c>
      <c r="B950" s="111">
        <v>882</v>
      </c>
      <c r="C950" s="111">
        <v>1060</v>
      </c>
      <c r="D950" s="97">
        <f t="shared" si="14"/>
        <v>120.2</v>
      </c>
      <c r="E950" s="8"/>
    </row>
    <row r="951" spans="1:5" ht="19.5" customHeight="1">
      <c r="A951" s="94" t="s">
        <v>1169</v>
      </c>
      <c r="B951" s="111">
        <v>177</v>
      </c>
      <c r="C951" s="111">
        <v>110</v>
      </c>
      <c r="D951" s="97">
        <f t="shared" si="14"/>
        <v>62.1</v>
      </c>
      <c r="E951" s="8"/>
    </row>
    <row r="952" spans="1:5" ht="19.5" customHeight="1">
      <c r="A952" s="94" t="s">
        <v>1170</v>
      </c>
      <c r="B952" s="111"/>
      <c r="C952" s="111"/>
      <c r="D952" s="97">
        <f t="shared" si="14"/>
      </c>
      <c r="E952" s="8"/>
    </row>
    <row r="953" spans="1:5" ht="19.5" customHeight="1">
      <c r="A953" s="94" t="s">
        <v>1171</v>
      </c>
      <c r="B953" s="111"/>
      <c r="C953" s="111">
        <v>750</v>
      </c>
      <c r="D953" s="97">
        <f t="shared" si="14"/>
      </c>
      <c r="E953" s="8"/>
    </row>
    <row r="954" spans="1:5" ht="19.5" customHeight="1">
      <c r="A954" s="94" t="s">
        <v>181</v>
      </c>
      <c r="B954" s="113">
        <f>SUM(B955:B957)</f>
        <v>774</v>
      </c>
      <c r="C954" s="113">
        <f>SUM(C955:C957)</f>
        <v>0</v>
      </c>
      <c r="D954" s="97">
        <f t="shared" si="14"/>
        <v>0</v>
      </c>
      <c r="E954" s="8"/>
    </row>
    <row r="955" spans="1:5" ht="19.5" customHeight="1">
      <c r="A955" s="94" t="s">
        <v>1174</v>
      </c>
      <c r="B955" s="111">
        <v>774</v>
      </c>
      <c r="C955" s="111"/>
      <c r="D955" s="97">
        <f t="shared" si="14"/>
        <v>0</v>
      </c>
      <c r="E955" s="8"/>
    </row>
    <row r="956" spans="1:5" ht="19.5" customHeight="1">
      <c r="A956" s="94" t="s">
        <v>1176</v>
      </c>
      <c r="B956" s="111"/>
      <c r="C956" s="111"/>
      <c r="D956" s="97">
        <f t="shared" si="14"/>
      </c>
      <c r="E956" s="8"/>
    </row>
    <row r="957" spans="1:5" ht="19.5" customHeight="1">
      <c r="A957" s="94" t="s">
        <v>1178</v>
      </c>
      <c r="B957" s="111"/>
      <c r="C957" s="111"/>
      <c r="D957" s="97">
        <f t="shared" si="14"/>
      </c>
      <c r="E957" s="8"/>
    </row>
    <row r="958" spans="1:5" ht="19.5" customHeight="1">
      <c r="A958" s="94" t="s">
        <v>1519</v>
      </c>
      <c r="B958" s="113">
        <f>SUM(B959:B960)</f>
        <v>0</v>
      </c>
      <c r="C958" s="113">
        <f>SUM(C959:C960)</f>
        <v>0</v>
      </c>
      <c r="D958" s="97">
        <f t="shared" si="14"/>
      </c>
      <c r="E958" s="8"/>
    </row>
    <row r="959" spans="1:5" ht="19.5" customHeight="1">
      <c r="A959" s="94" t="s">
        <v>1181</v>
      </c>
      <c r="B959" s="111"/>
      <c r="C959" s="111"/>
      <c r="D959" s="97">
        <f t="shared" si="14"/>
      </c>
      <c r="E959" s="8"/>
    </row>
    <row r="960" spans="1:5" ht="19.5" customHeight="1">
      <c r="A960" s="94" t="s">
        <v>1520</v>
      </c>
      <c r="B960" s="111"/>
      <c r="C960" s="111"/>
      <c r="D960" s="97">
        <f t="shared" si="14"/>
      </c>
      <c r="E960" s="8"/>
    </row>
    <row r="961" spans="1:5" ht="19.5" customHeight="1">
      <c r="A961" s="94" t="s">
        <v>182</v>
      </c>
      <c r="B961" s="113">
        <f>SUM(B962,B985,B995,B1005,B1010,B1017,B1022,)</f>
        <v>8495</v>
      </c>
      <c r="C961" s="113">
        <f>SUM(C962,C985,C995,C1005,C1010,C1017,C1022,)</f>
        <v>4325</v>
      </c>
      <c r="D961" s="97">
        <f t="shared" si="14"/>
        <v>50.9</v>
      </c>
      <c r="E961" s="8"/>
    </row>
    <row r="962" spans="1:5" ht="19.5" customHeight="1">
      <c r="A962" s="94" t="s">
        <v>183</v>
      </c>
      <c r="B962" s="113">
        <f>SUM(B963:B984)</f>
        <v>7644</v>
      </c>
      <c r="C962" s="113">
        <f>SUM(C963:C984)</f>
        <v>4325</v>
      </c>
      <c r="D962" s="97">
        <f t="shared" si="14"/>
        <v>56.6</v>
      </c>
      <c r="E962" s="8"/>
    </row>
    <row r="963" spans="1:5" ht="19.5" customHeight="1">
      <c r="A963" s="94" t="s">
        <v>1079</v>
      </c>
      <c r="B963" s="111">
        <v>149</v>
      </c>
      <c r="C963" s="111">
        <v>142</v>
      </c>
      <c r="D963" s="97">
        <f t="shared" si="14"/>
        <v>95.3</v>
      </c>
      <c r="E963" s="8"/>
    </row>
    <row r="964" spans="1:5" ht="19.5" customHeight="1">
      <c r="A964" s="94" t="s">
        <v>1080</v>
      </c>
      <c r="B964" s="111"/>
      <c r="C964" s="111"/>
      <c r="D964" s="97">
        <f t="shared" si="14"/>
      </c>
      <c r="E964" s="8"/>
    </row>
    <row r="965" spans="1:5" ht="19.5" customHeight="1">
      <c r="A965" s="94" t="s">
        <v>1082</v>
      </c>
      <c r="B965" s="111"/>
      <c r="C965" s="111"/>
      <c r="D965" s="97">
        <f t="shared" si="14"/>
      </c>
      <c r="E965" s="8"/>
    </row>
    <row r="966" spans="1:5" ht="19.5" customHeight="1">
      <c r="A966" s="94" t="s">
        <v>1186</v>
      </c>
      <c r="B966" s="111">
        <v>1801</v>
      </c>
      <c r="C966" s="111"/>
      <c r="D966" s="97">
        <f t="shared" si="14"/>
        <v>0</v>
      </c>
      <c r="E966" s="8"/>
    </row>
    <row r="967" spans="1:5" ht="19.5" customHeight="1">
      <c r="A967" s="94" t="s">
        <v>1187</v>
      </c>
      <c r="B967" s="111">
        <v>1751</v>
      </c>
      <c r="C967" s="111">
        <v>430</v>
      </c>
      <c r="D967" s="97">
        <f aca="true" t="shared" si="15" ref="D967:D1030">IF(B967=0,"",ROUND(C967/B967*100,1))</f>
        <v>24.6</v>
      </c>
      <c r="E967" s="8"/>
    </row>
    <row r="968" spans="1:5" ht="19.5" customHeight="1">
      <c r="A968" s="94" t="s">
        <v>1189</v>
      </c>
      <c r="B968" s="111"/>
      <c r="C968" s="111"/>
      <c r="D968" s="97">
        <f t="shared" si="15"/>
      </c>
      <c r="E968" s="8"/>
    </row>
    <row r="969" spans="1:5" ht="19.5" customHeight="1">
      <c r="A969" s="94" t="s">
        <v>1191</v>
      </c>
      <c r="B969" s="111">
        <v>50</v>
      </c>
      <c r="C969" s="111"/>
      <c r="D969" s="97">
        <f t="shared" si="15"/>
        <v>0</v>
      </c>
      <c r="E969" s="8"/>
    </row>
    <row r="970" spans="1:5" ht="19.5" customHeight="1">
      <c r="A970" s="94" t="s">
        <v>1193</v>
      </c>
      <c r="B970" s="111">
        <v>32</v>
      </c>
      <c r="C970" s="111"/>
      <c r="D970" s="97">
        <f t="shared" si="15"/>
        <v>0</v>
      </c>
      <c r="E970" s="8"/>
    </row>
    <row r="971" spans="1:5" ht="19.5" customHeight="1">
      <c r="A971" s="94" t="s">
        <v>1195</v>
      </c>
      <c r="B971" s="111">
        <v>1190</v>
      </c>
      <c r="C971" s="111">
        <v>659</v>
      </c>
      <c r="D971" s="97">
        <f t="shared" si="15"/>
        <v>55.4</v>
      </c>
      <c r="E971" s="8"/>
    </row>
    <row r="972" spans="1:5" ht="19.5" customHeight="1">
      <c r="A972" s="94" t="s">
        <v>1197</v>
      </c>
      <c r="B972" s="111"/>
      <c r="C972" s="111"/>
      <c r="D972" s="97">
        <f t="shared" si="15"/>
      </c>
      <c r="E972" s="8"/>
    </row>
    <row r="973" spans="1:5" ht="19.5" customHeight="1">
      <c r="A973" s="94" t="s">
        <v>1199</v>
      </c>
      <c r="B973" s="111"/>
      <c r="C973" s="111"/>
      <c r="D973" s="97">
        <f t="shared" si="15"/>
      </c>
      <c r="E973" s="8"/>
    </row>
    <row r="974" spans="1:5" ht="19.5" customHeight="1">
      <c r="A974" s="94" t="s">
        <v>1200</v>
      </c>
      <c r="B974" s="111"/>
      <c r="C974" s="111"/>
      <c r="D974" s="97">
        <f t="shared" si="15"/>
      </c>
      <c r="E974" s="8"/>
    </row>
    <row r="975" spans="1:5" ht="19.5" customHeight="1">
      <c r="A975" s="94" t="s">
        <v>1202</v>
      </c>
      <c r="B975" s="111"/>
      <c r="C975" s="111"/>
      <c r="D975" s="97">
        <f t="shared" si="15"/>
      </c>
      <c r="E975" s="8"/>
    </row>
    <row r="976" spans="1:5" ht="19.5" customHeight="1">
      <c r="A976" s="94" t="s">
        <v>1203</v>
      </c>
      <c r="B976" s="111"/>
      <c r="C976" s="111"/>
      <c r="D976" s="97">
        <f t="shared" si="15"/>
      </c>
      <c r="E976" s="8"/>
    </row>
    <row r="977" spans="1:5" ht="19.5" customHeight="1">
      <c r="A977" s="94" t="s">
        <v>1205</v>
      </c>
      <c r="B977" s="111"/>
      <c r="C977" s="111"/>
      <c r="D977" s="97">
        <f t="shared" si="15"/>
      </c>
      <c r="E977" s="8"/>
    </row>
    <row r="978" spans="1:5" ht="19.5" customHeight="1">
      <c r="A978" s="94" t="s">
        <v>1207</v>
      </c>
      <c r="B978" s="111"/>
      <c r="C978" s="111"/>
      <c r="D978" s="97">
        <f t="shared" si="15"/>
      </c>
      <c r="E978" s="8"/>
    </row>
    <row r="979" spans="1:5" ht="19.5" customHeight="1">
      <c r="A979" s="94" t="s">
        <v>1208</v>
      </c>
      <c r="B979" s="111">
        <v>68</v>
      </c>
      <c r="C979" s="111">
        <v>65</v>
      </c>
      <c r="D979" s="97">
        <f t="shared" si="15"/>
        <v>95.6</v>
      </c>
      <c r="E979" s="8"/>
    </row>
    <row r="980" spans="1:5" ht="18.75" customHeight="1">
      <c r="A980" s="94" t="s">
        <v>1210</v>
      </c>
      <c r="B980" s="111"/>
      <c r="C980" s="111"/>
      <c r="D980" s="97">
        <f t="shared" si="15"/>
      </c>
      <c r="E980" s="8"/>
    </row>
    <row r="981" spans="1:5" ht="19.5" customHeight="1">
      <c r="A981" s="94" t="s">
        <v>1212</v>
      </c>
      <c r="B981" s="111"/>
      <c r="C981" s="111"/>
      <c r="D981" s="97">
        <f t="shared" si="15"/>
      </c>
      <c r="E981" s="8"/>
    </row>
    <row r="982" spans="1:5" ht="19.5" customHeight="1">
      <c r="A982" s="94" t="s">
        <v>1214</v>
      </c>
      <c r="B982" s="111"/>
      <c r="C982" s="111"/>
      <c r="D982" s="97">
        <f t="shared" si="15"/>
      </c>
      <c r="E982" s="8"/>
    </row>
    <row r="983" spans="1:5" ht="19.5" customHeight="1">
      <c r="A983" s="94" t="s">
        <v>1216</v>
      </c>
      <c r="B983" s="111"/>
      <c r="C983" s="111"/>
      <c r="D983" s="97">
        <f t="shared" si="15"/>
      </c>
      <c r="E983" s="8"/>
    </row>
    <row r="984" spans="1:5" ht="19.5" customHeight="1">
      <c r="A984" s="94" t="s">
        <v>1217</v>
      </c>
      <c r="B984" s="111">
        <v>2603</v>
      </c>
      <c r="C984" s="111">
        <v>3029</v>
      </c>
      <c r="D984" s="97">
        <f t="shared" si="15"/>
        <v>116.4</v>
      </c>
      <c r="E984" s="8"/>
    </row>
    <row r="985" spans="1:5" ht="19.5" customHeight="1">
      <c r="A985" s="94" t="s">
        <v>184</v>
      </c>
      <c r="B985" s="113">
        <f>SUM(B986:B994)</f>
        <v>0</v>
      </c>
      <c r="C985" s="113">
        <f>SUM(C986:C994)</f>
        <v>0</v>
      </c>
      <c r="D985" s="97">
        <f t="shared" si="15"/>
      </c>
      <c r="E985" s="8"/>
    </row>
    <row r="986" spans="1:5" ht="19.5" customHeight="1">
      <c r="A986" s="94" t="s">
        <v>1079</v>
      </c>
      <c r="B986" s="111"/>
      <c r="C986" s="111"/>
      <c r="D986" s="97">
        <f t="shared" si="15"/>
      </c>
      <c r="E986" s="8"/>
    </row>
    <row r="987" spans="1:5" ht="19.5" customHeight="1">
      <c r="A987" s="94" t="s">
        <v>1080</v>
      </c>
      <c r="B987" s="111"/>
      <c r="C987" s="111"/>
      <c r="D987" s="97">
        <f t="shared" si="15"/>
      </c>
      <c r="E987" s="8"/>
    </row>
    <row r="988" spans="1:5" ht="19.5" customHeight="1">
      <c r="A988" s="94" t="s">
        <v>1082</v>
      </c>
      <c r="B988" s="111"/>
      <c r="C988" s="111"/>
      <c r="D988" s="97">
        <f t="shared" si="15"/>
      </c>
      <c r="E988" s="8"/>
    </row>
    <row r="989" spans="1:5" ht="19.5" customHeight="1">
      <c r="A989" s="94" t="s">
        <v>1220</v>
      </c>
      <c r="B989" s="111"/>
      <c r="C989" s="111"/>
      <c r="D989" s="97">
        <f t="shared" si="15"/>
      </c>
      <c r="E989" s="8"/>
    </row>
    <row r="990" spans="1:5" ht="19.5" customHeight="1">
      <c r="A990" s="94" t="s">
        <v>1222</v>
      </c>
      <c r="B990" s="111"/>
      <c r="C990" s="111"/>
      <c r="D990" s="97">
        <f t="shared" si="15"/>
      </c>
      <c r="E990" s="8"/>
    </row>
    <row r="991" spans="1:5" ht="19.5" customHeight="1">
      <c r="A991" s="94" t="s">
        <v>1223</v>
      </c>
      <c r="B991" s="111"/>
      <c r="C991" s="111"/>
      <c r="D991" s="97">
        <f t="shared" si="15"/>
      </c>
      <c r="E991" s="8"/>
    </row>
    <row r="992" spans="1:5" ht="19.5" customHeight="1">
      <c r="A992" s="94" t="s">
        <v>1225</v>
      </c>
      <c r="B992" s="111"/>
      <c r="C992" s="111"/>
      <c r="D992" s="97">
        <f t="shared" si="15"/>
      </c>
      <c r="E992" s="8"/>
    </row>
    <row r="993" spans="1:5" ht="19.5" customHeight="1">
      <c r="A993" s="94" t="s">
        <v>1218</v>
      </c>
      <c r="B993" s="111"/>
      <c r="C993" s="111"/>
      <c r="D993" s="97">
        <f t="shared" si="15"/>
      </c>
      <c r="E993" s="8"/>
    </row>
    <row r="994" spans="1:5" ht="19.5" customHeight="1">
      <c r="A994" s="94" t="s">
        <v>1228</v>
      </c>
      <c r="B994" s="111"/>
      <c r="C994" s="111"/>
      <c r="D994" s="97">
        <f t="shared" si="15"/>
      </c>
      <c r="E994" s="8"/>
    </row>
    <row r="995" spans="1:5" ht="19.5" customHeight="1">
      <c r="A995" s="94" t="s">
        <v>185</v>
      </c>
      <c r="B995" s="113">
        <f>SUM(B996:B1004)</f>
        <v>0</v>
      </c>
      <c r="C995" s="113">
        <f>SUM(C996:C1004)</f>
        <v>0</v>
      </c>
      <c r="D995" s="97">
        <f t="shared" si="15"/>
      </c>
      <c r="E995" s="8"/>
    </row>
    <row r="996" spans="1:5" ht="19.5" customHeight="1">
      <c r="A996" s="94" t="s">
        <v>1079</v>
      </c>
      <c r="B996" s="111"/>
      <c r="C996" s="111"/>
      <c r="D996" s="97">
        <f t="shared" si="15"/>
      </c>
      <c r="E996" s="8"/>
    </row>
    <row r="997" spans="1:5" ht="19.5" customHeight="1">
      <c r="A997" s="94" t="s">
        <v>1080</v>
      </c>
      <c r="B997" s="111"/>
      <c r="C997" s="111"/>
      <c r="D997" s="97">
        <f t="shared" si="15"/>
      </c>
      <c r="E997" s="8"/>
    </row>
    <row r="998" spans="1:5" ht="19.5" customHeight="1">
      <c r="A998" s="94" t="s">
        <v>1082</v>
      </c>
      <c r="B998" s="111"/>
      <c r="C998" s="111"/>
      <c r="D998" s="97">
        <f t="shared" si="15"/>
      </c>
      <c r="E998" s="8"/>
    </row>
    <row r="999" spans="1:5" ht="19.5" customHeight="1">
      <c r="A999" s="94" t="s">
        <v>1232</v>
      </c>
      <c r="B999" s="111"/>
      <c r="C999" s="111"/>
      <c r="D999" s="97">
        <f t="shared" si="15"/>
      </c>
      <c r="E999" s="8"/>
    </row>
    <row r="1000" spans="1:5" ht="19.5" customHeight="1">
      <c r="A1000" s="94" t="s">
        <v>1233</v>
      </c>
      <c r="B1000" s="111"/>
      <c r="C1000" s="111"/>
      <c r="D1000" s="97">
        <f t="shared" si="15"/>
      </c>
      <c r="E1000" s="8"/>
    </row>
    <row r="1001" spans="1:5" ht="19.5" customHeight="1">
      <c r="A1001" s="94" t="s">
        <v>1234</v>
      </c>
      <c r="B1001" s="111"/>
      <c r="C1001" s="111"/>
      <c r="D1001" s="97">
        <f t="shared" si="15"/>
      </c>
      <c r="E1001" s="8"/>
    </row>
    <row r="1002" spans="1:5" ht="19.5" customHeight="1">
      <c r="A1002" s="94" t="s">
        <v>1235</v>
      </c>
      <c r="B1002" s="111"/>
      <c r="C1002" s="111"/>
      <c r="D1002" s="97">
        <f t="shared" si="15"/>
      </c>
      <c r="E1002" s="8"/>
    </row>
    <row r="1003" spans="1:5" ht="19.5" customHeight="1">
      <c r="A1003" s="94" t="s">
        <v>1204</v>
      </c>
      <c r="B1003" s="111"/>
      <c r="C1003" s="111"/>
      <c r="D1003" s="97">
        <f t="shared" si="15"/>
      </c>
      <c r="E1003" s="8"/>
    </row>
    <row r="1004" spans="1:5" ht="19.5" customHeight="1">
      <c r="A1004" s="94" t="s">
        <v>1206</v>
      </c>
      <c r="B1004" s="111"/>
      <c r="C1004" s="111"/>
      <c r="D1004" s="97">
        <f t="shared" si="15"/>
      </c>
      <c r="E1004" s="8"/>
    </row>
    <row r="1005" spans="1:5" ht="19.5" customHeight="1">
      <c r="A1005" s="94" t="s">
        <v>186</v>
      </c>
      <c r="B1005" s="113">
        <f>SUM(B1006:B1009)</f>
        <v>801</v>
      </c>
      <c r="C1005" s="113">
        <f>SUM(C1006:C1009)</f>
        <v>0</v>
      </c>
      <c r="D1005" s="97">
        <f t="shared" si="15"/>
        <v>0</v>
      </c>
      <c r="E1005" s="8"/>
    </row>
    <row r="1006" spans="1:5" ht="19.5" customHeight="1">
      <c r="A1006" s="94" t="s">
        <v>1209</v>
      </c>
      <c r="B1006" s="111">
        <v>145</v>
      </c>
      <c r="C1006" s="111"/>
      <c r="D1006" s="97">
        <f t="shared" si="15"/>
        <v>0</v>
      </c>
      <c r="E1006" s="8"/>
    </row>
    <row r="1007" spans="1:5" ht="19.5" customHeight="1">
      <c r="A1007" s="94" t="s">
        <v>1211</v>
      </c>
      <c r="B1007" s="111">
        <v>568</v>
      </c>
      <c r="C1007" s="111"/>
      <c r="D1007" s="97">
        <f t="shared" si="15"/>
        <v>0</v>
      </c>
      <c r="E1007" s="8"/>
    </row>
    <row r="1008" spans="1:5" ht="19.5" customHeight="1">
      <c r="A1008" s="94" t="s">
        <v>1213</v>
      </c>
      <c r="B1008" s="111">
        <v>88</v>
      </c>
      <c r="C1008" s="111"/>
      <c r="D1008" s="97">
        <f t="shared" si="15"/>
        <v>0</v>
      </c>
      <c r="E1008" s="8"/>
    </row>
    <row r="1009" spans="1:5" ht="19.5" customHeight="1">
      <c r="A1009" s="94" t="s">
        <v>1215</v>
      </c>
      <c r="B1009" s="111"/>
      <c r="C1009" s="111"/>
      <c r="D1009" s="97">
        <f t="shared" si="15"/>
      </c>
      <c r="E1009" s="8"/>
    </row>
    <row r="1010" spans="1:5" ht="19.5" customHeight="1">
      <c r="A1010" s="94" t="s">
        <v>187</v>
      </c>
      <c r="B1010" s="113">
        <f>SUM(B1011:B1016)</f>
        <v>0</v>
      </c>
      <c r="C1010" s="113">
        <f>SUM(C1011:C1016)</f>
        <v>0</v>
      </c>
      <c r="D1010" s="97">
        <f t="shared" si="15"/>
      </c>
      <c r="E1010" s="8"/>
    </row>
    <row r="1011" spans="1:5" ht="19.5" customHeight="1">
      <c r="A1011" s="94" t="s">
        <v>1079</v>
      </c>
      <c r="B1011" s="111"/>
      <c r="C1011" s="111"/>
      <c r="D1011" s="97">
        <f t="shared" si="15"/>
      </c>
      <c r="E1011" s="8"/>
    </row>
    <row r="1012" spans="1:5" ht="19.5" customHeight="1">
      <c r="A1012" s="94" t="s">
        <v>1080</v>
      </c>
      <c r="B1012" s="111"/>
      <c r="C1012" s="111"/>
      <c r="D1012" s="97">
        <f t="shared" si="15"/>
      </c>
      <c r="E1012" s="8"/>
    </row>
    <row r="1013" spans="1:5" ht="19.5" customHeight="1">
      <c r="A1013" s="94" t="s">
        <v>1082</v>
      </c>
      <c r="B1013" s="111"/>
      <c r="C1013" s="111"/>
      <c r="D1013" s="97">
        <f t="shared" si="15"/>
      </c>
      <c r="E1013" s="8"/>
    </row>
    <row r="1014" spans="1:5" ht="19.5" customHeight="1">
      <c r="A1014" s="94" t="s">
        <v>1218</v>
      </c>
      <c r="B1014" s="111"/>
      <c r="C1014" s="111"/>
      <c r="D1014" s="97">
        <f t="shared" si="15"/>
      </c>
      <c r="E1014" s="8"/>
    </row>
    <row r="1015" spans="1:5" ht="19.5" customHeight="1">
      <c r="A1015" s="94" t="s">
        <v>1219</v>
      </c>
      <c r="B1015" s="111"/>
      <c r="C1015" s="111"/>
      <c r="D1015" s="97">
        <f t="shared" si="15"/>
      </c>
      <c r="E1015" s="8"/>
    </row>
    <row r="1016" spans="1:5" ht="19.5" customHeight="1">
      <c r="A1016" s="94" t="s">
        <v>1221</v>
      </c>
      <c r="B1016" s="111"/>
      <c r="C1016" s="111"/>
      <c r="D1016" s="97">
        <f t="shared" si="15"/>
      </c>
      <c r="E1016" s="8"/>
    </row>
    <row r="1017" spans="1:5" ht="19.5" customHeight="1">
      <c r="A1017" s="94" t="s">
        <v>188</v>
      </c>
      <c r="B1017" s="113">
        <f>SUM(B1018:B1021)</f>
        <v>50</v>
      </c>
      <c r="C1017" s="113">
        <f>SUM(C1018:C1021)</f>
        <v>0</v>
      </c>
      <c r="D1017" s="97">
        <f t="shared" si="15"/>
        <v>0</v>
      </c>
      <c r="E1017" s="8"/>
    </row>
    <row r="1018" spans="1:5" ht="19.5" customHeight="1">
      <c r="A1018" s="94" t="s">
        <v>1224</v>
      </c>
      <c r="B1018" s="111"/>
      <c r="C1018" s="111"/>
      <c r="D1018" s="97">
        <f t="shared" si="15"/>
      </c>
      <c r="E1018" s="8"/>
    </row>
    <row r="1019" spans="1:5" ht="19.5" customHeight="1">
      <c r="A1019" s="94" t="s">
        <v>1226</v>
      </c>
      <c r="B1019" s="111"/>
      <c r="C1019" s="111"/>
      <c r="D1019" s="97">
        <f t="shared" si="15"/>
      </c>
      <c r="E1019" s="8"/>
    </row>
    <row r="1020" spans="1:5" ht="19.5" customHeight="1">
      <c r="A1020" s="94" t="s">
        <v>1227</v>
      </c>
      <c r="B1020" s="111"/>
      <c r="C1020" s="111"/>
      <c r="D1020" s="97">
        <f t="shared" si="15"/>
      </c>
      <c r="E1020" s="8"/>
    </row>
    <row r="1021" spans="1:5" ht="19.5" customHeight="1">
      <c r="A1021" s="94" t="s">
        <v>1229</v>
      </c>
      <c r="B1021" s="111">
        <v>50</v>
      </c>
      <c r="C1021" s="111"/>
      <c r="D1021" s="97">
        <f t="shared" si="15"/>
        <v>0</v>
      </c>
      <c r="E1021" s="8"/>
    </row>
    <row r="1022" spans="1:5" ht="19.5" customHeight="1">
      <c r="A1022" s="94" t="s">
        <v>189</v>
      </c>
      <c r="B1022" s="113">
        <f>SUM(B1023:B1024)</f>
        <v>0</v>
      </c>
      <c r="C1022" s="113">
        <f>SUM(C1023:C1024)</f>
        <v>0</v>
      </c>
      <c r="D1022" s="97">
        <f t="shared" si="15"/>
      </c>
      <c r="E1022" s="8"/>
    </row>
    <row r="1023" spans="1:5" ht="19.5" customHeight="1">
      <c r="A1023" s="94" t="s">
        <v>1230</v>
      </c>
      <c r="B1023" s="111"/>
      <c r="C1023" s="111"/>
      <c r="D1023" s="97">
        <f t="shared" si="15"/>
      </c>
      <c r="E1023" s="8"/>
    </row>
    <row r="1024" spans="1:5" ht="19.5" customHeight="1">
      <c r="A1024" s="94" t="s">
        <v>1231</v>
      </c>
      <c r="B1024" s="111"/>
      <c r="C1024" s="111"/>
      <c r="D1024" s="97">
        <f t="shared" si="15"/>
      </c>
      <c r="E1024" s="8"/>
    </row>
    <row r="1025" spans="1:5" ht="19.5" customHeight="1">
      <c r="A1025" s="94" t="s">
        <v>190</v>
      </c>
      <c r="B1025" s="113">
        <f>SUM(B1026,B1036,B1052,B1057,B1071,B1079,B1085,B1092,)</f>
        <v>3513</v>
      </c>
      <c r="C1025" s="113">
        <f>SUM(C1026,C1036,C1052,C1057,C1071,C1079,C1085,C1092,)</f>
        <v>1865</v>
      </c>
      <c r="D1025" s="97">
        <f t="shared" si="15"/>
        <v>53.1</v>
      </c>
      <c r="E1025" s="8"/>
    </row>
    <row r="1026" spans="1:5" ht="19.5" customHeight="1">
      <c r="A1026" s="94" t="s">
        <v>191</v>
      </c>
      <c r="B1026" s="113">
        <f>SUM(B1027:B1035)</f>
        <v>200</v>
      </c>
      <c r="C1026" s="113">
        <f>SUM(C1027:C1035)</f>
        <v>0</v>
      </c>
      <c r="D1026" s="97">
        <f t="shared" si="15"/>
        <v>0</v>
      </c>
      <c r="E1026" s="8"/>
    </row>
    <row r="1027" spans="1:5" ht="19.5" customHeight="1">
      <c r="A1027" s="94" t="s">
        <v>1079</v>
      </c>
      <c r="B1027" s="111"/>
      <c r="C1027" s="111"/>
      <c r="D1027" s="97">
        <f t="shared" si="15"/>
      </c>
      <c r="E1027" s="8"/>
    </row>
    <row r="1028" spans="1:5" ht="19.5" customHeight="1">
      <c r="A1028" s="94" t="s">
        <v>1080</v>
      </c>
      <c r="B1028" s="111"/>
      <c r="C1028" s="111"/>
      <c r="D1028" s="97">
        <f t="shared" si="15"/>
      </c>
      <c r="E1028" s="8"/>
    </row>
    <row r="1029" spans="1:5" ht="19.5" customHeight="1">
      <c r="A1029" s="94" t="s">
        <v>1082</v>
      </c>
      <c r="B1029" s="111"/>
      <c r="C1029" s="111"/>
      <c r="D1029" s="97">
        <f t="shared" si="15"/>
      </c>
      <c r="E1029" s="8"/>
    </row>
    <row r="1030" spans="1:5" ht="19.5" customHeight="1">
      <c r="A1030" s="94" t="s">
        <v>1236</v>
      </c>
      <c r="B1030" s="111"/>
      <c r="C1030" s="111"/>
      <c r="D1030" s="97">
        <f t="shared" si="15"/>
      </c>
      <c r="E1030" s="8"/>
    </row>
    <row r="1031" spans="1:5" ht="19.5" customHeight="1">
      <c r="A1031" s="94" t="s">
        <v>1237</v>
      </c>
      <c r="B1031" s="111"/>
      <c r="C1031" s="111"/>
      <c r="D1031" s="97">
        <f aca="true" t="shared" si="16" ref="D1031:D1094">IF(B1031=0,"",ROUND(C1031/B1031*100,1))</f>
      </c>
      <c r="E1031" s="8"/>
    </row>
    <row r="1032" spans="1:5" ht="19.5" customHeight="1">
      <c r="A1032" s="94" t="s">
        <v>1238</v>
      </c>
      <c r="B1032" s="111"/>
      <c r="C1032" s="111"/>
      <c r="D1032" s="97">
        <f t="shared" si="16"/>
      </c>
      <c r="E1032" s="8"/>
    </row>
    <row r="1033" spans="1:5" ht="19.5" customHeight="1">
      <c r="A1033" s="94" t="s">
        <v>1239</v>
      </c>
      <c r="B1033" s="111"/>
      <c r="C1033" s="111"/>
      <c r="D1033" s="97">
        <f t="shared" si="16"/>
      </c>
      <c r="E1033" s="8"/>
    </row>
    <row r="1034" spans="1:5" ht="19.5" customHeight="1">
      <c r="A1034" s="94" t="s">
        <v>1240</v>
      </c>
      <c r="B1034" s="111"/>
      <c r="C1034" s="111"/>
      <c r="D1034" s="97">
        <f t="shared" si="16"/>
      </c>
      <c r="E1034" s="8"/>
    </row>
    <row r="1035" spans="1:5" ht="19.5" customHeight="1">
      <c r="A1035" s="94" t="s">
        <v>1242</v>
      </c>
      <c r="B1035" s="111">
        <v>200</v>
      </c>
      <c r="C1035" s="111"/>
      <c r="D1035" s="97">
        <f t="shared" si="16"/>
        <v>0</v>
      </c>
      <c r="E1035" s="8"/>
    </row>
    <row r="1036" spans="1:5" ht="19.5" customHeight="1">
      <c r="A1036" s="94" t="s">
        <v>192</v>
      </c>
      <c r="B1036" s="113">
        <f>SUM(B1037:B1051)</f>
        <v>0</v>
      </c>
      <c r="C1036" s="113">
        <f>SUM(C1037:C1051)</f>
        <v>0</v>
      </c>
      <c r="D1036" s="97">
        <f t="shared" si="16"/>
      </c>
      <c r="E1036" s="8"/>
    </row>
    <row r="1037" spans="1:5" ht="19.5" customHeight="1">
      <c r="A1037" s="94" t="s">
        <v>1079</v>
      </c>
      <c r="B1037" s="111"/>
      <c r="C1037" s="111"/>
      <c r="D1037" s="97">
        <f t="shared" si="16"/>
      </c>
      <c r="E1037" s="8"/>
    </row>
    <row r="1038" spans="1:5" ht="19.5" customHeight="1">
      <c r="A1038" s="94" t="s">
        <v>1080</v>
      </c>
      <c r="B1038" s="111"/>
      <c r="C1038" s="111"/>
      <c r="D1038" s="97">
        <f t="shared" si="16"/>
      </c>
      <c r="E1038" s="8"/>
    </row>
    <row r="1039" spans="1:5" ht="19.5" customHeight="1">
      <c r="A1039" s="94" t="s">
        <v>1082</v>
      </c>
      <c r="B1039" s="111"/>
      <c r="C1039" s="111"/>
      <c r="D1039" s="97">
        <f t="shared" si="16"/>
      </c>
      <c r="E1039" s="8"/>
    </row>
    <row r="1040" spans="1:5" ht="19.5" customHeight="1">
      <c r="A1040" s="94" t="s">
        <v>1248</v>
      </c>
      <c r="B1040" s="111"/>
      <c r="C1040" s="111"/>
      <c r="D1040" s="97">
        <f t="shared" si="16"/>
      </c>
      <c r="E1040" s="8"/>
    </row>
    <row r="1041" spans="1:5" ht="19.5" customHeight="1">
      <c r="A1041" s="94" t="s">
        <v>1250</v>
      </c>
      <c r="B1041" s="111"/>
      <c r="C1041" s="111"/>
      <c r="D1041" s="97">
        <f t="shared" si="16"/>
      </c>
      <c r="E1041" s="8"/>
    </row>
    <row r="1042" spans="1:5" ht="19.5" customHeight="1">
      <c r="A1042" s="94" t="s">
        <v>1251</v>
      </c>
      <c r="B1042" s="111"/>
      <c r="C1042" s="111"/>
      <c r="D1042" s="97">
        <f t="shared" si="16"/>
      </c>
      <c r="E1042" s="8"/>
    </row>
    <row r="1043" spans="1:5" ht="19.5" customHeight="1">
      <c r="A1043" s="94" t="s">
        <v>1253</v>
      </c>
      <c r="B1043" s="111"/>
      <c r="C1043" s="111"/>
      <c r="D1043" s="97">
        <f t="shared" si="16"/>
      </c>
      <c r="E1043" s="8"/>
    </row>
    <row r="1044" spans="1:5" ht="19.5" customHeight="1">
      <c r="A1044" s="94" t="s">
        <v>1255</v>
      </c>
      <c r="B1044" s="111"/>
      <c r="C1044" s="111"/>
      <c r="D1044" s="97">
        <f t="shared" si="16"/>
      </c>
      <c r="E1044" s="8"/>
    </row>
    <row r="1045" spans="1:5" ht="19.5" customHeight="1">
      <c r="A1045" s="94" t="s">
        <v>1256</v>
      </c>
      <c r="B1045" s="111"/>
      <c r="C1045" s="111"/>
      <c r="D1045" s="97">
        <f t="shared" si="16"/>
      </c>
      <c r="E1045" s="8"/>
    </row>
    <row r="1046" spans="1:5" ht="19.5" customHeight="1">
      <c r="A1046" s="94" t="s">
        <v>1257</v>
      </c>
      <c r="B1046" s="111"/>
      <c r="C1046" s="111"/>
      <c r="D1046" s="97">
        <f t="shared" si="16"/>
      </c>
      <c r="E1046" s="8"/>
    </row>
    <row r="1047" spans="1:5" ht="19.5" customHeight="1">
      <c r="A1047" s="94" t="s">
        <v>1258</v>
      </c>
      <c r="B1047" s="111"/>
      <c r="C1047" s="111"/>
      <c r="D1047" s="97">
        <f t="shared" si="16"/>
      </c>
      <c r="E1047" s="8"/>
    </row>
    <row r="1048" spans="1:5" ht="19.5" customHeight="1">
      <c r="A1048" s="94" t="s">
        <v>1259</v>
      </c>
      <c r="B1048" s="111"/>
      <c r="C1048" s="111"/>
      <c r="D1048" s="97">
        <f t="shared" si="16"/>
      </c>
      <c r="E1048" s="8"/>
    </row>
    <row r="1049" spans="1:5" ht="19.5" customHeight="1">
      <c r="A1049" s="94" t="s">
        <v>1261</v>
      </c>
      <c r="B1049" s="111"/>
      <c r="C1049" s="111"/>
      <c r="D1049" s="97">
        <f t="shared" si="16"/>
      </c>
      <c r="E1049" s="8"/>
    </row>
    <row r="1050" spans="1:5" ht="19.5" customHeight="1">
      <c r="A1050" s="94" t="s">
        <v>1263</v>
      </c>
      <c r="B1050" s="111"/>
      <c r="C1050" s="111"/>
      <c r="D1050" s="97">
        <f t="shared" si="16"/>
      </c>
      <c r="E1050" s="8"/>
    </row>
    <row r="1051" spans="1:5" ht="19.5" customHeight="1">
      <c r="A1051" s="94" t="s">
        <v>1265</v>
      </c>
      <c r="B1051" s="111"/>
      <c r="C1051" s="111"/>
      <c r="D1051" s="97">
        <f t="shared" si="16"/>
      </c>
      <c r="E1051" s="8"/>
    </row>
    <row r="1052" spans="1:5" ht="19.5" customHeight="1">
      <c r="A1052" s="94" t="s">
        <v>193</v>
      </c>
      <c r="B1052" s="113">
        <f>SUM(B1053:B1056)</f>
        <v>0</v>
      </c>
      <c r="C1052" s="113">
        <f>SUM(C1053:C1056)</f>
        <v>0</v>
      </c>
      <c r="D1052" s="97">
        <f t="shared" si="16"/>
      </c>
      <c r="E1052" s="8"/>
    </row>
    <row r="1053" spans="1:5" ht="19.5" customHeight="1">
      <c r="A1053" s="94" t="s">
        <v>1079</v>
      </c>
      <c r="B1053" s="111"/>
      <c r="C1053" s="111"/>
      <c r="D1053" s="97">
        <f t="shared" si="16"/>
      </c>
      <c r="E1053" s="8"/>
    </row>
    <row r="1054" spans="1:5" ht="19.5" customHeight="1">
      <c r="A1054" s="94" t="s">
        <v>1080</v>
      </c>
      <c r="B1054" s="111"/>
      <c r="C1054" s="111"/>
      <c r="D1054" s="97">
        <f t="shared" si="16"/>
      </c>
      <c r="E1054" s="8"/>
    </row>
    <row r="1055" spans="1:5" ht="19.5" customHeight="1">
      <c r="A1055" s="94" t="s">
        <v>1082</v>
      </c>
      <c r="B1055" s="111"/>
      <c r="C1055" s="111"/>
      <c r="D1055" s="97">
        <f t="shared" si="16"/>
      </c>
      <c r="E1055" s="8"/>
    </row>
    <row r="1056" spans="1:5" ht="19.5" customHeight="1">
      <c r="A1056" s="94" t="s">
        <v>1267</v>
      </c>
      <c r="B1056" s="111"/>
      <c r="C1056" s="111"/>
      <c r="D1056" s="97">
        <f t="shared" si="16"/>
      </c>
      <c r="E1056" s="8"/>
    </row>
    <row r="1057" spans="1:5" ht="19.5" customHeight="1">
      <c r="A1057" s="94" t="s">
        <v>194</v>
      </c>
      <c r="B1057" s="113">
        <f>SUM(B1058:B1070)</f>
        <v>457</v>
      </c>
      <c r="C1057" s="113">
        <f>SUM(C1058:C1070)</f>
        <v>416</v>
      </c>
      <c r="D1057" s="97">
        <f t="shared" si="16"/>
        <v>91</v>
      </c>
      <c r="E1057" s="8"/>
    </row>
    <row r="1058" spans="1:5" ht="19.5" customHeight="1">
      <c r="A1058" s="94" t="s">
        <v>1079</v>
      </c>
      <c r="B1058" s="111"/>
      <c r="C1058" s="111"/>
      <c r="D1058" s="97">
        <f t="shared" si="16"/>
      </c>
      <c r="E1058" s="8"/>
    </row>
    <row r="1059" spans="1:5" ht="19.5" customHeight="1">
      <c r="A1059" s="94" t="s">
        <v>1080</v>
      </c>
      <c r="B1059" s="111"/>
      <c r="C1059" s="111"/>
      <c r="D1059" s="97">
        <f t="shared" si="16"/>
      </c>
      <c r="E1059" s="8"/>
    </row>
    <row r="1060" spans="1:5" ht="19.5" customHeight="1">
      <c r="A1060" s="94" t="s">
        <v>1082</v>
      </c>
      <c r="B1060" s="111"/>
      <c r="C1060" s="111"/>
      <c r="D1060" s="97">
        <f t="shared" si="16"/>
      </c>
      <c r="E1060" s="8"/>
    </row>
    <row r="1061" spans="1:5" ht="19.5" customHeight="1">
      <c r="A1061" s="94" t="s">
        <v>1241</v>
      </c>
      <c r="B1061" s="111"/>
      <c r="C1061" s="111"/>
      <c r="D1061" s="97">
        <f t="shared" si="16"/>
      </c>
      <c r="E1061" s="8"/>
    </row>
    <row r="1062" spans="1:5" ht="19.5" customHeight="1">
      <c r="A1062" s="94" t="s">
        <v>1243</v>
      </c>
      <c r="B1062" s="111"/>
      <c r="C1062" s="111"/>
      <c r="D1062" s="97">
        <f t="shared" si="16"/>
      </c>
      <c r="E1062" s="8"/>
    </row>
    <row r="1063" spans="1:5" ht="19.5" customHeight="1">
      <c r="A1063" s="94" t="s">
        <v>1244</v>
      </c>
      <c r="B1063" s="111"/>
      <c r="C1063" s="111"/>
      <c r="D1063" s="97">
        <f t="shared" si="16"/>
      </c>
      <c r="E1063" s="8"/>
    </row>
    <row r="1064" spans="1:5" ht="19.5" customHeight="1">
      <c r="A1064" s="94" t="s">
        <v>1245</v>
      </c>
      <c r="B1064" s="111"/>
      <c r="C1064" s="111"/>
      <c r="D1064" s="97">
        <f t="shared" si="16"/>
      </c>
      <c r="E1064" s="8"/>
    </row>
    <row r="1065" spans="1:5" ht="19.5" customHeight="1">
      <c r="A1065" s="94" t="s">
        <v>1246</v>
      </c>
      <c r="B1065" s="111"/>
      <c r="C1065" s="111"/>
      <c r="D1065" s="97">
        <f t="shared" si="16"/>
      </c>
      <c r="E1065" s="8"/>
    </row>
    <row r="1066" spans="1:5" ht="19.5" customHeight="1">
      <c r="A1066" s="94" t="s">
        <v>1247</v>
      </c>
      <c r="B1066" s="111"/>
      <c r="C1066" s="111"/>
      <c r="D1066" s="97">
        <f t="shared" si="16"/>
      </c>
      <c r="E1066" s="8"/>
    </row>
    <row r="1067" spans="1:5" ht="19.5" customHeight="1">
      <c r="A1067" s="94" t="s">
        <v>1249</v>
      </c>
      <c r="B1067" s="111"/>
      <c r="C1067" s="111"/>
      <c r="D1067" s="97">
        <f t="shared" si="16"/>
      </c>
      <c r="E1067" s="8"/>
    </row>
    <row r="1068" spans="1:5" ht="19.5" customHeight="1">
      <c r="A1068" s="94" t="s">
        <v>1218</v>
      </c>
      <c r="B1068" s="111"/>
      <c r="C1068" s="111"/>
      <c r="D1068" s="97">
        <f t="shared" si="16"/>
      </c>
      <c r="E1068" s="8"/>
    </row>
    <row r="1069" spans="1:5" ht="19.5" customHeight="1">
      <c r="A1069" s="94" t="s">
        <v>1252</v>
      </c>
      <c r="B1069" s="111"/>
      <c r="C1069" s="111"/>
      <c r="D1069" s="97">
        <f t="shared" si="16"/>
      </c>
      <c r="E1069" s="8"/>
    </row>
    <row r="1070" spans="1:5" ht="19.5" customHeight="1">
      <c r="A1070" s="94" t="s">
        <v>1254</v>
      </c>
      <c r="B1070" s="111">
        <v>457</v>
      </c>
      <c r="C1070" s="111">
        <v>416</v>
      </c>
      <c r="D1070" s="97">
        <f t="shared" si="16"/>
        <v>91</v>
      </c>
      <c r="E1070" s="8"/>
    </row>
    <row r="1071" spans="1:5" ht="19.5" customHeight="1">
      <c r="A1071" s="94" t="s">
        <v>195</v>
      </c>
      <c r="B1071" s="113">
        <f>SUM(B1072:B1078)</f>
        <v>268</v>
      </c>
      <c r="C1071" s="113">
        <f>SUM(C1072:C1078)</f>
        <v>272</v>
      </c>
      <c r="D1071" s="97">
        <f t="shared" si="16"/>
        <v>101.5</v>
      </c>
      <c r="E1071" s="8"/>
    </row>
    <row r="1072" spans="1:5" ht="19.5" customHeight="1">
      <c r="A1072" s="94" t="s">
        <v>1079</v>
      </c>
      <c r="B1072" s="111">
        <v>103</v>
      </c>
      <c r="C1072" s="111">
        <v>99</v>
      </c>
      <c r="D1072" s="97">
        <f t="shared" si="16"/>
        <v>96.1</v>
      </c>
      <c r="E1072" s="8"/>
    </row>
    <row r="1073" spans="1:5" ht="19.5" customHeight="1">
      <c r="A1073" s="94" t="s">
        <v>1080</v>
      </c>
      <c r="B1073" s="111"/>
      <c r="C1073" s="111"/>
      <c r="D1073" s="97">
        <f t="shared" si="16"/>
      </c>
      <c r="E1073" s="8"/>
    </row>
    <row r="1074" spans="1:5" ht="19.5" customHeight="1">
      <c r="A1074" s="94" t="s">
        <v>1082</v>
      </c>
      <c r="B1074" s="111"/>
      <c r="C1074" s="111"/>
      <c r="D1074" s="97">
        <f t="shared" si="16"/>
      </c>
      <c r="E1074" s="8"/>
    </row>
    <row r="1075" spans="1:5" ht="19.5" customHeight="1">
      <c r="A1075" s="94" t="s">
        <v>1260</v>
      </c>
      <c r="B1075" s="111"/>
      <c r="C1075" s="111"/>
      <c r="D1075" s="97">
        <f t="shared" si="16"/>
      </c>
      <c r="E1075" s="8"/>
    </row>
    <row r="1076" spans="1:5" ht="19.5" customHeight="1">
      <c r="A1076" s="94" t="s">
        <v>1262</v>
      </c>
      <c r="B1076" s="111">
        <v>20</v>
      </c>
      <c r="C1076" s="111">
        <v>20</v>
      </c>
      <c r="D1076" s="97">
        <f t="shared" si="16"/>
        <v>100</v>
      </c>
      <c r="E1076" s="8"/>
    </row>
    <row r="1077" spans="1:5" ht="19.5" customHeight="1">
      <c r="A1077" s="94" t="s">
        <v>1264</v>
      </c>
      <c r="B1077" s="111"/>
      <c r="C1077" s="111"/>
      <c r="D1077" s="97">
        <f t="shared" si="16"/>
      </c>
      <c r="E1077" s="8"/>
    </row>
    <row r="1078" spans="1:5" ht="19.5" customHeight="1">
      <c r="A1078" s="94" t="s">
        <v>1266</v>
      </c>
      <c r="B1078" s="111">
        <v>145</v>
      </c>
      <c r="C1078" s="111">
        <v>153</v>
      </c>
      <c r="D1078" s="97">
        <f t="shared" si="16"/>
        <v>105.5</v>
      </c>
      <c r="E1078" s="8"/>
    </row>
    <row r="1079" spans="1:5" ht="19.5" customHeight="1">
      <c r="A1079" s="94" t="s">
        <v>196</v>
      </c>
      <c r="B1079" s="113">
        <f>SUM(B1080:B1084)</f>
        <v>0</v>
      </c>
      <c r="C1079" s="113">
        <f>SUM(C1080:C1084)</f>
        <v>0</v>
      </c>
      <c r="D1079" s="97">
        <f t="shared" si="16"/>
      </c>
      <c r="E1079" s="8"/>
    </row>
    <row r="1080" spans="1:5" ht="19.5" customHeight="1">
      <c r="A1080" s="94" t="s">
        <v>1079</v>
      </c>
      <c r="B1080" s="111"/>
      <c r="C1080" s="111"/>
      <c r="D1080" s="97">
        <f t="shared" si="16"/>
      </c>
      <c r="E1080" s="8"/>
    </row>
    <row r="1081" spans="1:5" ht="19.5" customHeight="1">
      <c r="A1081" s="94" t="s">
        <v>1080</v>
      </c>
      <c r="B1081" s="111"/>
      <c r="C1081" s="111"/>
      <c r="D1081" s="97">
        <f t="shared" si="16"/>
      </c>
      <c r="E1081" s="8"/>
    </row>
    <row r="1082" spans="1:5" ht="19.5" customHeight="1">
      <c r="A1082" s="94" t="s">
        <v>1082</v>
      </c>
      <c r="B1082" s="111"/>
      <c r="C1082" s="111"/>
      <c r="D1082" s="97">
        <f t="shared" si="16"/>
      </c>
      <c r="E1082" s="8"/>
    </row>
    <row r="1083" spans="1:5" ht="19.5" customHeight="1">
      <c r="A1083" s="94" t="s">
        <v>1268</v>
      </c>
      <c r="B1083" s="111"/>
      <c r="C1083" s="111"/>
      <c r="D1083" s="97">
        <f t="shared" si="16"/>
      </c>
      <c r="E1083" s="8"/>
    </row>
    <row r="1084" spans="1:5" ht="19.5" customHeight="1">
      <c r="A1084" s="94" t="s">
        <v>1269</v>
      </c>
      <c r="B1084" s="111"/>
      <c r="C1084" s="111"/>
      <c r="D1084" s="97">
        <f t="shared" si="16"/>
      </c>
      <c r="E1084" s="8"/>
    </row>
    <row r="1085" spans="1:5" ht="19.5" customHeight="1">
      <c r="A1085" s="94" t="s">
        <v>197</v>
      </c>
      <c r="B1085" s="113">
        <f>SUM(B1086:B1091)</f>
        <v>2588</v>
      </c>
      <c r="C1085" s="113">
        <f>SUM(C1086:C1091)</f>
        <v>1177</v>
      </c>
      <c r="D1085" s="97">
        <f t="shared" si="16"/>
        <v>45.5</v>
      </c>
      <c r="E1085" s="8"/>
    </row>
    <row r="1086" spans="1:5" ht="19.5" customHeight="1">
      <c r="A1086" s="94" t="s">
        <v>1079</v>
      </c>
      <c r="B1086" s="111"/>
      <c r="C1086" s="111"/>
      <c r="D1086" s="97">
        <f t="shared" si="16"/>
      </c>
      <c r="E1086" s="8"/>
    </row>
    <row r="1087" spans="1:5" ht="19.5" customHeight="1">
      <c r="A1087" s="94" t="s">
        <v>1080</v>
      </c>
      <c r="B1087" s="111"/>
      <c r="C1087" s="111"/>
      <c r="D1087" s="97">
        <f t="shared" si="16"/>
      </c>
      <c r="E1087" s="8"/>
    </row>
    <row r="1088" spans="1:5" ht="19.5" customHeight="1">
      <c r="A1088" s="94" t="s">
        <v>1082</v>
      </c>
      <c r="B1088" s="111"/>
      <c r="C1088" s="111"/>
      <c r="D1088" s="97">
        <f t="shared" si="16"/>
      </c>
      <c r="E1088" s="8"/>
    </row>
    <row r="1089" spans="1:5" ht="19.5" customHeight="1">
      <c r="A1089" s="94" t="s">
        <v>1272</v>
      </c>
      <c r="B1089" s="111"/>
      <c r="C1089" s="111"/>
      <c r="D1089" s="97">
        <f t="shared" si="16"/>
      </c>
      <c r="E1089" s="8"/>
    </row>
    <row r="1090" spans="1:5" ht="19.5" customHeight="1">
      <c r="A1090" s="94" t="s">
        <v>1274</v>
      </c>
      <c r="B1090" s="111"/>
      <c r="C1090" s="111"/>
      <c r="D1090" s="97">
        <f t="shared" si="16"/>
      </c>
      <c r="E1090" s="8"/>
    </row>
    <row r="1091" spans="1:5" ht="19.5" customHeight="1">
      <c r="A1091" s="94" t="s">
        <v>1275</v>
      </c>
      <c r="B1091" s="111">
        <v>2588</v>
      </c>
      <c r="C1091" s="111">
        <v>1177</v>
      </c>
      <c r="D1091" s="97">
        <f t="shared" si="16"/>
        <v>45.5</v>
      </c>
      <c r="E1091" s="8"/>
    </row>
    <row r="1092" spans="1:5" ht="19.5" customHeight="1">
      <c r="A1092" s="94" t="s">
        <v>198</v>
      </c>
      <c r="B1092" s="113">
        <f>SUM(B1093:B1098)</f>
        <v>0</v>
      </c>
      <c r="C1092" s="113">
        <f>SUM(C1093:C1098)</f>
        <v>0</v>
      </c>
      <c r="D1092" s="97">
        <f t="shared" si="16"/>
      </c>
      <c r="E1092" s="8"/>
    </row>
    <row r="1093" spans="1:5" ht="19.5" customHeight="1">
      <c r="A1093" s="94" t="s">
        <v>1276</v>
      </c>
      <c r="B1093" s="111"/>
      <c r="C1093" s="111"/>
      <c r="D1093" s="97">
        <f t="shared" si="16"/>
      </c>
      <c r="E1093" s="8"/>
    </row>
    <row r="1094" spans="1:5" ht="19.5" customHeight="1">
      <c r="A1094" s="94" t="s">
        <v>1277</v>
      </c>
      <c r="B1094" s="111"/>
      <c r="C1094" s="111"/>
      <c r="D1094" s="97">
        <f t="shared" si="16"/>
      </c>
      <c r="E1094" s="8"/>
    </row>
    <row r="1095" spans="1:5" ht="19.5" customHeight="1">
      <c r="A1095" s="94" t="s">
        <v>1279</v>
      </c>
      <c r="B1095" s="111"/>
      <c r="C1095" s="111"/>
      <c r="D1095" s="97">
        <f aca="true" t="shared" si="17" ref="D1095:D1158">IF(B1095=0,"",ROUND(C1095/B1095*100,1))</f>
      </c>
      <c r="E1095" s="8"/>
    </row>
    <row r="1096" spans="1:5" ht="19.5" customHeight="1">
      <c r="A1096" s="94" t="s">
        <v>1281</v>
      </c>
      <c r="B1096" s="111"/>
      <c r="C1096" s="111"/>
      <c r="D1096" s="97">
        <f t="shared" si="17"/>
      </c>
      <c r="E1096" s="8"/>
    </row>
    <row r="1097" spans="1:5" ht="19.5" customHeight="1">
      <c r="A1097" s="94" t="s">
        <v>1282</v>
      </c>
      <c r="B1097" s="111"/>
      <c r="C1097" s="111"/>
      <c r="D1097" s="97">
        <f t="shared" si="17"/>
      </c>
      <c r="E1097" s="8"/>
    </row>
    <row r="1098" spans="1:5" ht="19.5" customHeight="1">
      <c r="A1098" s="94" t="s">
        <v>1284</v>
      </c>
      <c r="B1098" s="111"/>
      <c r="C1098" s="111"/>
      <c r="D1098" s="97">
        <f t="shared" si="17"/>
      </c>
      <c r="E1098" s="8"/>
    </row>
    <row r="1099" spans="1:5" ht="19.5" customHeight="1">
      <c r="A1099" s="94" t="s">
        <v>199</v>
      </c>
      <c r="B1099" s="113">
        <f>SUM(B1100,B1110,B1117,B1123,)</f>
        <v>1966</v>
      </c>
      <c r="C1099" s="113">
        <f>SUM(C1100,C1110,C1117,C1123,)</f>
        <v>248</v>
      </c>
      <c r="D1099" s="97">
        <f t="shared" si="17"/>
        <v>12.6</v>
      </c>
      <c r="E1099" s="8"/>
    </row>
    <row r="1100" spans="1:5" ht="19.5" customHeight="1">
      <c r="A1100" s="94" t="s">
        <v>200</v>
      </c>
      <c r="B1100" s="113">
        <f>SUM(B1101:B1109)</f>
        <v>325</v>
      </c>
      <c r="C1100" s="113">
        <f>SUM(C1101:C1109)</f>
        <v>193</v>
      </c>
      <c r="D1100" s="97">
        <f t="shared" si="17"/>
        <v>59.4</v>
      </c>
      <c r="E1100" s="8"/>
    </row>
    <row r="1101" spans="1:5" ht="19.5" customHeight="1">
      <c r="A1101" s="94" t="s">
        <v>1079</v>
      </c>
      <c r="B1101" s="111"/>
      <c r="C1101" s="111"/>
      <c r="D1101" s="97">
        <f t="shared" si="17"/>
      </c>
      <c r="E1101" s="8"/>
    </row>
    <row r="1102" spans="1:5" ht="19.5" customHeight="1">
      <c r="A1102" s="94" t="s">
        <v>1080</v>
      </c>
      <c r="B1102" s="111"/>
      <c r="C1102" s="111"/>
      <c r="D1102" s="97">
        <f t="shared" si="17"/>
      </c>
      <c r="E1102" s="8"/>
    </row>
    <row r="1103" spans="1:5" ht="19.5" customHeight="1">
      <c r="A1103" s="94" t="s">
        <v>1082</v>
      </c>
      <c r="B1103" s="111"/>
      <c r="C1103" s="111"/>
      <c r="D1103" s="97">
        <f t="shared" si="17"/>
      </c>
      <c r="E1103" s="8"/>
    </row>
    <row r="1104" spans="1:5" ht="19.5" customHeight="1">
      <c r="A1104" s="94" t="s">
        <v>1286</v>
      </c>
      <c r="B1104" s="111"/>
      <c r="C1104" s="111"/>
      <c r="D1104" s="97">
        <f t="shared" si="17"/>
      </c>
      <c r="E1104" s="8"/>
    </row>
    <row r="1105" spans="1:5" ht="19.5" customHeight="1">
      <c r="A1105" s="94" t="s">
        <v>1288</v>
      </c>
      <c r="B1105" s="111"/>
      <c r="C1105" s="111"/>
      <c r="D1105" s="97">
        <f t="shared" si="17"/>
      </c>
      <c r="E1105" s="8"/>
    </row>
    <row r="1106" spans="1:5" ht="19.5" customHeight="1">
      <c r="A1106" s="94" t="s">
        <v>1289</v>
      </c>
      <c r="B1106" s="111"/>
      <c r="C1106" s="111"/>
      <c r="D1106" s="97">
        <f t="shared" si="17"/>
      </c>
      <c r="E1106" s="8"/>
    </row>
    <row r="1107" spans="1:5" ht="19.5" customHeight="1">
      <c r="A1107" s="94" t="s">
        <v>1291</v>
      </c>
      <c r="B1107" s="111"/>
      <c r="C1107" s="111"/>
      <c r="D1107" s="97">
        <f t="shared" si="17"/>
      </c>
      <c r="E1107" s="8"/>
    </row>
    <row r="1108" spans="1:5" ht="19.5" customHeight="1">
      <c r="A1108" s="94" t="s">
        <v>1108</v>
      </c>
      <c r="B1108" s="111">
        <v>293</v>
      </c>
      <c r="C1108" s="111">
        <v>193</v>
      </c>
      <c r="D1108" s="97">
        <f t="shared" si="17"/>
        <v>65.9</v>
      </c>
      <c r="E1108" s="8"/>
    </row>
    <row r="1109" spans="1:5" ht="19.5" customHeight="1">
      <c r="A1109" s="94" t="s">
        <v>1292</v>
      </c>
      <c r="B1109" s="111">
        <v>32</v>
      </c>
      <c r="C1109" s="111"/>
      <c r="D1109" s="97">
        <f t="shared" si="17"/>
        <v>0</v>
      </c>
      <c r="E1109" s="8"/>
    </row>
    <row r="1110" spans="1:5" ht="19.5" customHeight="1">
      <c r="A1110" s="94" t="s">
        <v>201</v>
      </c>
      <c r="B1110" s="113">
        <f>SUM(B1111:B1116)</f>
        <v>67</v>
      </c>
      <c r="C1110" s="113">
        <f>SUM(C1111:C1116)</f>
        <v>55</v>
      </c>
      <c r="D1110" s="97">
        <f t="shared" si="17"/>
        <v>82.1</v>
      </c>
      <c r="E1110" s="8"/>
    </row>
    <row r="1111" spans="1:5" ht="19.5" customHeight="1">
      <c r="A1111" s="94" t="s">
        <v>1079</v>
      </c>
      <c r="B1111" s="111"/>
      <c r="C1111" s="111"/>
      <c r="D1111" s="97">
        <f t="shared" si="17"/>
      </c>
      <c r="E1111" s="8"/>
    </row>
    <row r="1112" spans="1:5" ht="19.5" customHeight="1">
      <c r="A1112" s="94" t="s">
        <v>1080</v>
      </c>
      <c r="B1112" s="111"/>
      <c r="C1112" s="111"/>
      <c r="D1112" s="97">
        <f t="shared" si="17"/>
      </c>
      <c r="E1112" s="8"/>
    </row>
    <row r="1113" spans="1:5" ht="19.5" customHeight="1">
      <c r="A1113" s="94" t="s">
        <v>1082</v>
      </c>
      <c r="B1113" s="111"/>
      <c r="C1113" s="111"/>
      <c r="D1113" s="97">
        <f t="shared" si="17"/>
      </c>
      <c r="E1113" s="8"/>
    </row>
    <row r="1114" spans="1:5" ht="19.5" customHeight="1">
      <c r="A1114" s="94" t="s">
        <v>1270</v>
      </c>
      <c r="B1114" s="111"/>
      <c r="C1114" s="111"/>
      <c r="D1114" s="97">
        <f t="shared" si="17"/>
      </c>
      <c r="E1114" s="8"/>
    </row>
    <row r="1115" spans="1:5" ht="19.5" customHeight="1">
      <c r="A1115" s="94" t="s">
        <v>1271</v>
      </c>
      <c r="B1115" s="111"/>
      <c r="C1115" s="111"/>
      <c r="D1115" s="97">
        <f t="shared" si="17"/>
      </c>
      <c r="E1115" s="8"/>
    </row>
    <row r="1116" spans="1:5" ht="19.5" customHeight="1">
      <c r="A1116" s="94" t="s">
        <v>1273</v>
      </c>
      <c r="B1116" s="111">
        <v>67</v>
      </c>
      <c r="C1116" s="111">
        <v>55</v>
      </c>
      <c r="D1116" s="97">
        <f t="shared" si="17"/>
        <v>82.1</v>
      </c>
      <c r="E1116" s="8"/>
    </row>
    <row r="1117" spans="1:5" ht="19.5" customHeight="1">
      <c r="A1117" s="94" t="s">
        <v>202</v>
      </c>
      <c r="B1117" s="113">
        <f>SUM(B1118:B1122)</f>
        <v>60</v>
      </c>
      <c r="C1117" s="113">
        <f>SUM(C1118:C1122)</f>
        <v>0</v>
      </c>
      <c r="D1117" s="97">
        <f t="shared" si="17"/>
        <v>0</v>
      </c>
      <c r="E1117" s="8"/>
    </row>
    <row r="1118" spans="1:5" ht="19.5" customHeight="1">
      <c r="A1118" s="94" t="s">
        <v>1079</v>
      </c>
      <c r="B1118" s="111"/>
      <c r="C1118" s="111"/>
      <c r="D1118" s="97">
        <f t="shared" si="17"/>
      </c>
      <c r="E1118" s="8"/>
    </row>
    <row r="1119" spans="1:5" ht="19.5" customHeight="1">
      <c r="A1119" s="94" t="s">
        <v>1080</v>
      </c>
      <c r="B1119" s="111"/>
      <c r="C1119" s="111"/>
      <c r="D1119" s="97">
        <f t="shared" si="17"/>
      </c>
      <c r="E1119" s="8"/>
    </row>
    <row r="1120" spans="1:5" ht="19.5" customHeight="1">
      <c r="A1120" s="94" t="s">
        <v>1082</v>
      </c>
      <c r="B1120" s="111"/>
      <c r="C1120" s="111"/>
      <c r="D1120" s="97">
        <f t="shared" si="17"/>
      </c>
      <c r="E1120" s="8"/>
    </row>
    <row r="1121" spans="1:5" ht="19.5" customHeight="1">
      <c r="A1121" s="94" t="s">
        <v>1278</v>
      </c>
      <c r="B1121" s="111"/>
      <c r="C1121" s="111"/>
      <c r="D1121" s="97">
        <f t="shared" si="17"/>
      </c>
      <c r="E1121" s="8"/>
    </row>
    <row r="1122" spans="1:5" ht="19.5" customHeight="1">
      <c r="A1122" s="94" t="s">
        <v>1280</v>
      </c>
      <c r="B1122" s="111">
        <v>60</v>
      </c>
      <c r="C1122" s="111"/>
      <c r="D1122" s="97">
        <f t="shared" si="17"/>
        <v>0</v>
      </c>
      <c r="E1122" s="8"/>
    </row>
    <row r="1123" spans="1:5" ht="19.5" customHeight="1">
      <c r="A1123" s="94" t="s">
        <v>203</v>
      </c>
      <c r="B1123" s="113">
        <f>SUM(B1124:B1125)</f>
        <v>1514</v>
      </c>
      <c r="C1123" s="113">
        <f>SUM(C1124:C1125)</f>
        <v>0</v>
      </c>
      <c r="D1123" s="97">
        <f t="shared" si="17"/>
        <v>0</v>
      </c>
      <c r="E1123" s="8"/>
    </row>
    <row r="1124" spans="1:5" ht="19.5" customHeight="1">
      <c r="A1124" s="94" t="s">
        <v>1283</v>
      </c>
      <c r="B1124" s="111"/>
      <c r="C1124" s="111"/>
      <c r="D1124" s="97">
        <f t="shared" si="17"/>
      </c>
      <c r="E1124" s="8"/>
    </row>
    <row r="1125" spans="1:5" ht="19.5" customHeight="1">
      <c r="A1125" s="94" t="s">
        <v>1285</v>
      </c>
      <c r="B1125" s="111">
        <v>1514</v>
      </c>
      <c r="C1125" s="111"/>
      <c r="D1125" s="97">
        <f t="shared" si="17"/>
        <v>0</v>
      </c>
      <c r="E1125" s="8"/>
    </row>
    <row r="1126" spans="1:5" ht="19.5" customHeight="1">
      <c r="A1126" s="94" t="s">
        <v>204</v>
      </c>
      <c r="B1126" s="113">
        <f>SUM(B1127,B1134,B1140,)</f>
        <v>0</v>
      </c>
      <c r="C1126" s="113">
        <f>SUM(C1127,C1134,C1140,)</f>
        <v>0</v>
      </c>
      <c r="D1126" s="97">
        <f t="shared" si="17"/>
      </c>
      <c r="E1126" s="8"/>
    </row>
    <row r="1127" spans="1:5" ht="19.5" customHeight="1">
      <c r="A1127" s="94" t="s">
        <v>205</v>
      </c>
      <c r="B1127" s="113">
        <f>SUM(B1128:B1133)</f>
        <v>0</v>
      </c>
      <c r="C1127" s="113">
        <f>SUM(C1128:C1133)</f>
        <v>0</v>
      </c>
      <c r="D1127" s="97">
        <f t="shared" si="17"/>
      </c>
      <c r="E1127" s="8"/>
    </row>
    <row r="1128" spans="1:5" ht="19.5" customHeight="1">
      <c r="A1128" s="94" t="s">
        <v>1079</v>
      </c>
      <c r="B1128" s="111"/>
      <c r="C1128" s="111"/>
      <c r="D1128" s="97">
        <f t="shared" si="17"/>
      </c>
      <c r="E1128" s="8"/>
    </row>
    <row r="1129" spans="1:5" ht="19.5" customHeight="1">
      <c r="A1129" s="94" t="s">
        <v>1080</v>
      </c>
      <c r="B1129" s="111"/>
      <c r="C1129" s="111"/>
      <c r="D1129" s="97">
        <f t="shared" si="17"/>
      </c>
      <c r="E1129" s="8"/>
    </row>
    <row r="1130" spans="1:5" ht="19.5" customHeight="1">
      <c r="A1130" s="94" t="s">
        <v>1082</v>
      </c>
      <c r="B1130" s="111"/>
      <c r="C1130" s="111"/>
      <c r="D1130" s="97">
        <f t="shared" si="17"/>
      </c>
      <c r="E1130" s="8"/>
    </row>
    <row r="1131" spans="1:5" ht="19.5" customHeight="1">
      <c r="A1131" s="94" t="s">
        <v>1287</v>
      </c>
      <c r="B1131" s="111"/>
      <c r="C1131" s="111"/>
      <c r="D1131" s="97">
        <f t="shared" si="17"/>
      </c>
      <c r="E1131" s="8"/>
    </row>
    <row r="1132" spans="1:5" ht="19.5" customHeight="1">
      <c r="A1132" s="94" t="s">
        <v>1108</v>
      </c>
      <c r="B1132" s="111"/>
      <c r="C1132" s="111"/>
      <c r="D1132" s="97">
        <f t="shared" si="17"/>
      </c>
      <c r="E1132" s="8"/>
    </row>
    <row r="1133" spans="1:5" ht="19.5" customHeight="1">
      <c r="A1133" s="94" t="s">
        <v>1290</v>
      </c>
      <c r="B1133" s="111"/>
      <c r="C1133" s="111"/>
      <c r="D1133" s="97">
        <f t="shared" si="17"/>
      </c>
      <c r="E1133" s="8"/>
    </row>
    <row r="1134" spans="1:5" ht="19.5" customHeight="1">
      <c r="A1134" s="94" t="s">
        <v>206</v>
      </c>
      <c r="B1134" s="113">
        <f>SUM(B1135:B1139)</f>
        <v>0</v>
      </c>
      <c r="C1134" s="113">
        <f>SUM(C1135:C1139)</f>
        <v>0</v>
      </c>
      <c r="D1134" s="97">
        <f t="shared" si="17"/>
      </c>
      <c r="E1134" s="8"/>
    </row>
    <row r="1135" spans="1:5" ht="19.5" customHeight="1">
      <c r="A1135" s="94" t="s">
        <v>1521</v>
      </c>
      <c r="B1135" s="111"/>
      <c r="C1135" s="111"/>
      <c r="D1135" s="97">
        <f t="shared" si="17"/>
      </c>
      <c r="E1135" s="8"/>
    </row>
    <row r="1136" spans="1:5" ht="19.5" customHeight="1">
      <c r="A1136" s="94" t="s">
        <v>1293</v>
      </c>
      <c r="B1136" s="111"/>
      <c r="C1136" s="111"/>
      <c r="D1136" s="97">
        <f t="shared" si="17"/>
      </c>
      <c r="E1136" s="8"/>
    </row>
    <row r="1137" spans="1:5" ht="19.5" customHeight="1">
      <c r="A1137" s="94" t="s">
        <v>1294</v>
      </c>
      <c r="B1137" s="111"/>
      <c r="C1137" s="111"/>
      <c r="D1137" s="97">
        <f t="shared" si="17"/>
      </c>
      <c r="E1137" s="8"/>
    </row>
    <row r="1138" spans="1:5" ht="19.5" customHeight="1">
      <c r="A1138" s="94" t="s">
        <v>1295</v>
      </c>
      <c r="B1138" s="111"/>
      <c r="C1138" s="111"/>
      <c r="D1138" s="97">
        <f t="shared" si="17"/>
      </c>
      <c r="E1138" s="8"/>
    </row>
    <row r="1139" spans="1:5" ht="19.5" customHeight="1">
      <c r="A1139" s="94" t="s">
        <v>1296</v>
      </c>
      <c r="B1139" s="111"/>
      <c r="C1139" s="111"/>
      <c r="D1139" s="97">
        <f t="shared" si="17"/>
      </c>
      <c r="E1139" s="8"/>
    </row>
    <row r="1140" spans="1:5" ht="19.5" customHeight="1">
      <c r="A1140" s="94" t="s">
        <v>207</v>
      </c>
      <c r="B1140" s="111"/>
      <c r="C1140" s="111"/>
      <c r="D1140" s="97">
        <f t="shared" si="17"/>
      </c>
      <c r="E1140" s="8"/>
    </row>
    <row r="1141" spans="1:5" ht="19.5" customHeight="1">
      <c r="A1141" s="94" t="s">
        <v>208</v>
      </c>
      <c r="B1141" s="113">
        <f>SUM(B1142:B1150)</f>
        <v>0</v>
      </c>
      <c r="C1141" s="113">
        <f>SUM(C1142:C1150)</f>
        <v>0</v>
      </c>
      <c r="D1141" s="97">
        <f t="shared" si="17"/>
      </c>
      <c r="E1141" s="8"/>
    </row>
    <row r="1142" spans="1:5" ht="19.5" customHeight="1">
      <c r="A1142" s="94" t="s">
        <v>209</v>
      </c>
      <c r="B1142" s="111"/>
      <c r="C1142" s="111"/>
      <c r="D1142" s="97">
        <f t="shared" si="17"/>
      </c>
      <c r="E1142" s="8"/>
    </row>
    <row r="1143" spans="1:5" ht="19.5" customHeight="1">
      <c r="A1143" s="94" t="s">
        <v>210</v>
      </c>
      <c r="B1143" s="111"/>
      <c r="C1143" s="111"/>
      <c r="D1143" s="97">
        <f t="shared" si="17"/>
      </c>
      <c r="E1143" s="8"/>
    </row>
    <row r="1144" spans="1:5" ht="19.5" customHeight="1">
      <c r="A1144" s="94" t="s">
        <v>211</v>
      </c>
      <c r="B1144" s="111"/>
      <c r="C1144" s="111"/>
      <c r="D1144" s="97">
        <f t="shared" si="17"/>
      </c>
      <c r="E1144" s="8"/>
    </row>
    <row r="1145" spans="1:5" ht="19.5" customHeight="1">
      <c r="A1145" s="94" t="s">
        <v>212</v>
      </c>
      <c r="B1145" s="111"/>
      <c r="C1145" s="111"/>
      <c r="D1145" s="97">
        <f t="shared" si="17"/>
      </c>
      <c r="E1145" s="8"/>
    </row>
    <row r="1146" spans="1:5" ht="19.5" customHeight="1">
      <c r="A1146" s="94" t="s">
        <v>213</v>
      </c>
      <c r="B1146" s="111"/>
      <c r="C1146" s="111"/>
      <c r="D1146" s="97">
        <f t="shared" si="17"/>
      </c>
      <c r="E1146" s="8"/>
    </row>
    <row r="1147" spans="1:5" ht="19.5" customHeight="1">
      <c r="A1147" s="94" t="s">
        <v>173</v>
      </c>
      <c r="B1147" s="111"/>
      <c r="C1147" s="111"/>
      <c r="D1147" s="97">
        <f t="shared" si="17"/>
      </c>
      <c r="E1147" s="8"/>
    </row>
    <row r="1148" spans="1:5" ht="19.5" customHeight="1">
      <c r="A1148" s="94" t="s">
        <v>214</v>
      </c>
      <c r="B1148" s="111"/>
      <c r="C1148" s="111"/>
      <c r="D1148" s="97">
        <f t="shared" si="17"/>
      </c>
      <c r="E1148" s="8"/>
    </row>
    <row r="1149" spans="1:5" ht="19.5" customHeight="1">
      <c r="A1149" s="94" t="s">
        <v>215</v>
      </c>
      <c r="B1149" s="111"/>
      <c r="C1149" s="111"/>
      <c r="D1149" s="97">
        <f t="shared" si="17"/>
      </c>
      <c r="E1149" s="8"/>
    </row>
    <row r="1150" spans="1:5" ht="19.5" customHeight="1">
      <c r="A1150" s="94" t="s">
        <v>216</v>
      </c>
      <c r="B1150" s="111"/>
      <c r="C1150" s="111"/>
      <c r="D1150" s="97">
        <f t="shared" si="17"/>
      </c>
      <c r="E1150" s="8"/>
    </row>
    <row r="1151" spans="1:5" ht="19.5" customHeight="1">
      <c r="A1151" s="94" t="s">
        <v>217</v>
      </c>
      <c r="B1151" s="113">
        <f>SUM(B1152,B1172,B1191,B1200,B1213,B1228,)</f>
        <v>1796</v>
      </c>
      <c r="C1151" s="113">
        <f>SUM(C1152,C1172,C1191,C1200,C1213,C1228,)</f>
        <v>2777</v>
      </c>
      <c r="D1151" s="97">
        <f t="shared" si="17"/>
        <v>154.6</v>
      </c>
      <c r="E1151" s="8"/>
    </row>
    <row r="1152" spans="1:5" ht="19.5" customHeight="1">
      <c r="A1152" s="94" t="s">
        <v>218</v>
      </c>
      <c r="B1152" s="113">
        <f>SUM(B1153:B1171)</f>
        <v>1603</v>
      </c>
      <c r="C1152" s="113">
        <f>SUM(C1153:C1171)</f>
        <v>2647</v>
      </c>
      <c r="D1152" s="97">
        <f t="shared" si="17"/>
        <v>165.1</v>
      </c>
      <c r="E1152" s="8"/>
    </row>
    <row r="1153" spans="1:5" ht="19.5" customHeight="1">
      <c r="A1153" s="94" t="s">
        <v>1079</v>
      </c>
      <c r="B1153" s="111">
        <v>298</v>
      </c>
      <c r="C1153" s="111">
        <v>283</v>
      </c>
      <c r="D1153" s="97">
        <f t="shared" si="17"/>
        <v>95</v>
      </c>
      <c r="E1153" s="8"/>
    </row>
    <row r="1154" spans="1:5" ht="19.5" customHeight="1">
      <c r="A1154" s="94" t="s">
        <v>1080</v>
      </c>
      <c r="B1154" s="111"/>
      <c r="C1154" s="111"/>
      <c r="D1154" s="97">
        <f t="shared" si="17"/>
      </c>
      <c r="E1154" s="8"/>
    </row>
    <row r="1155" spans="1:5" ht="19.5" customHeight="1">
      <c r="A1155" s="94" t="s">
        <v>1082</v>
      </c>
      <c r="B1155" s="111"/>
      <c r="C1155" s="111"/>
      <c r="D1155" s="97">
        <f t="shared" si="17"/>
      </c>
      <c r="E1155" s="8"/>
    </row>
    <row r="1156" spans="1:5" ht="19.5" customHeight="1">
      <c r="A1156" s="94" t="s">
        <v>1309</v>
      </c>
      <c r="B1156" s="111"/>
      <c r="C1156" s="111"/>
      <c r="D1156" s="97">
        <f t="shared" si="17"/>
      </c>
      <c r="E1156" s="8"/>
    </row>
    <row r="1157" spans="1:5" ht="19.5" customHeight="1">
      <c r="A1157" s="94" t="s">
        <v>1311</v>
      </c>
      <c r="B1157" s="111"/>
      <c r="C1157" s="111"/>
      <c r="D1157" s="97">
        <f t="shared" si="17"/>
      </c>
      <c r="E1157" s="8"/>
    </row>
    <row r="1158" spans="1:5" ht="19.5" customHeight="1">
      <c r="A1158" s="94" t="s">
        <v>1313</v>
      </c>
      <c r="B1158" s="111"/>
      <c r="C1158" s="111"/>
      <c r="D1158" s="97">
        <f t="shared" si="17"/>
      </c>
      <c r="E1158" s="8"/>
    </row>
    <row r="1159" spans="1:5" ht="19.5" customHeight="1">
      <c r="A1159" s="94" t="s">
        <v>1315</v>
      </c>
      <c r="B1159" s="111"/>
      <c r="C1159" s="111"/>
      <c r="D1159" s="97">
        <f aca="true" t="shared" si="18" ref="D1159:D1222">IF(B1159=0,"",ROUND(C1159/B1159*100,1))</f>
      </c>
      <c r="E1159" s="8"/>
    </row>
    <row r="1160" spans="1:5" ht="19.5" customHeight="1">
      <c r="A1160" s="94" t="s">
        <v>1316</v>
      </c>
      <c r="B1160" s="111"/>
      <c r="C1160" s="111"/>
      <c r="D1160" s="97">
        <f t="shared" si="18"/>
      </c>
      <c r="E1160" s="8"/>
    </row>
    <row r="1161" spans="1:5" ht="19.5" customHeight="1">
      <c r="A1161" s="94" t="s">
        <v>1318</v>
      </c>
      <c r="B1161" s="111"/>
      <c r="C1161" s="111"/>
      <c r="D1161" s="97">
        <f t="shared" si="18"/>
      </c>
      <c r="E1161" s="8"/>
    </row>
    <row r="1162" spans="1:5" ht="19.5" customHeight="1">
      <c r="A1162" s="94" t="s">
        <v>1319</v>
      </c>
      <c r="B1162" s="111"/>
      <c r="C1162" s="111">
        <v>1091</v>
      </c>
      <c r="D1162" s="97">
        <f t="shared" si="18"/>
      </c>
      <c r="E1162" s="8"/>
    </row>
    <row r="1163" spans="1:5" ht="19.5" customHeight="1">
      <c r="A1163" s="94" t="s">
        <v>1321</v>
      </c>
      <c r="B1163" s="111"/>
      <c r="C1163" s="111"/>
      <c r="D1163" s="97">
        <f t="shared" si="18"/>
      </c>
      <c r="E1163" s="8"/>
    </row>
    <row r="1164" spans="1:5" ht="19.5" customHeight="1">
      <c r="A1164" s="94" t="s">
        <v>1323</v>
      </c>
      <c r="B1164" s="111"/>
      <c r="C1164" s="111"/>
      <c r="D1164" s="97">
        <f t="shared" si="18"/>
      </c>
      <c r="E1164" s="8"/>
    </row>
    <row r="1165" spans="1:5" ht="19.5" customHeight="1">
      <c r="A1165" s="94" t="s">
        <v>1522</v>
      </c>
      <c r="B1165" s="111"/>
      <c r="C1165" s="111"/>
      <c r="D1165" s="97">
        <f t="shared" si="18"/>
      </c>
      <c r="E1165" s="8"/>
    </row>
    <row r="1166" spans="1:5" ht="19.5" customHeight="1">
      <c r="A1166" s="94" t="s">
        <v>1297</v>
      </c>
      <c r="B1166" s="111"/>
      <c r="C1166" s="111"/>
      <c r="D1166" s="97">
        <f t="shared" si="18"/>
      </c>
      <c r="E1166" s="8"/>
    </row>
    <row r="1167" spans="1:5" ht="19.5" customHeight="1">
      <c r="A1167" s="94" t="s">
        <v>1298</v>
      </c>
      <c r="B1167" s="111"/>
      <c r="C1167" s="111"/>
      <c r="D1167" s="97">
        <f t="shared" si="18"/>
      </c>
      <c r="E1167" s="8"/>
    </row>
    <row r="1168" spans="1:5" ht="19.5" customHeight="1">
      <c r="A1168" s="94" t="s">
        <v>1299</v>
      </c>
      <c r="B1168" s="111"/>
      <c r="C1168" s="111"/>
      <c r="D1168" s="97">
        <f t="shared" si="18"/>
      </c>
      <c r="E1168" s="8"/>
    </row>
    <row r="1169" spans="1:5" ht="19.5" customHeight="1">
      <c r="A1169" s="94" t="s">
        <v>1300</v>
      </c>
      <c r="B1169" s="111"/>
      <c r="C1169" s="111"/>
      <c r="D1169" s="97">
        <f t="shared" si="18"/>
      </c>
      <c r="E1169" s="8"/>
    </row>
    <row r="1170" spans="1:5" ht="19.5" customHeight="1">
      <c r="A1170" s="94" t="s">
        <v>1108</v>
      </c>
      <c r="B1170" s="111">
        <v>894</v>
      </c>
      <c r="C1170" s="111">
        <v>786</v>
      </c>
      <c r="D1170" s="97">
        <f t="shared" si="18"/>
        <v>87.9</v>
      </c>
      <c r="E1170" s="8"/>
    </row>
    <row r="1171" spans="1:5" ht="19.5" customHeight="1">
      <c r="A1171" s="94" t="s">
        <v>1301</v>
      </c>
      <c r="B1171" s="111">
        <v>411</v>
      </c>
      <c r="C1171" s="111">
        <v>487</v>
      </c>
      <c r="D1171" s="97">
        <f t="shared" si="18"/>
        <v>118.5</v>
      </c>
      <c r="E1171" s="8"/>
    </row>
    <row r="1172" spans="1:5" ht="19.5" customHeight="1">
      <c r="A1172" s="94" t="s">
        <v>219</v>
      </c>
      <c r="B1172" s="113">
        <f>SUM(B1173:B1190)</f>
        <v>0</v>
      </c>
      <c r="C1172" s="113">
        <f>SUM(C1173:C1190)</f>
        <v>0</v>
      </c>
      <c r="D1172" s="97">
        <f t="shared" si="18"/>
      </c>
      <c r="E1172" s="8"/>
    </row>
    <row r="1173" spans="1:5" ht="19.5" customHeight="1">
      <c r="A1173" s="94" t="s">
        <v>1079</v>
      </c>
      <c r="B1173" s="111"/>
      <c r="C1173" s="111"/>
      <c r="D1173" s="97">
        <f t="shared" si="18"/>
      </c>
      <c r="E1173" s="8"/>
    </row>
    <row r="1174" spans="1:5" ht="19.5" customHeight="1">
      <c r="A1174" s="94" t="s">
        <v>1080</v>
      </c>
      <c r="B1174" s="111"/>
      <c r="C1174" s="111"/>
      <c r="D1174" s="97">
        <f t="shared" si="18"/>
      </c>
      <c r="E1174" s="8"/>
    </row>
    <row r="1175" spans="1:5" ht="19.5" customHeight="1">
      <c r="A1175" s="94" t="s">
        <v>1082</v>
      </c>
      <c r="B1175" s="111"/>
      <c r="C1175" s="111"/>
      <c r="D1175" s="97">
        <f t="shared" si="18"/>
      </c>
      <c r="E1175" s="8"/>
    </row>
    <row r="1176" spans="1:5" ht="19.5" customHeight="1">
      <c r="A1176" s="94" t="s">
        <v>1302</v>
      </c>
      <c r="B1176" s="111"/>
      <c r="C1176" s="111"/>
      <c r="D1176" s="97">
        <f t="shared" si="18"/>
      </c>
      <c r="E1176" s="8"/>
    </row>
    <row r="1177" spans="1:5" ht="19.5" customHeight="1">
      <c r="A1177" s="94" t="s">
        <v>1303</v>
      </c>
      <c r="B1177" s="111"/>
      <c r="C1177" s="111"/>
      <c r="D1177" s="97">
        <f t="shared" si="18"/>
      </c>
      <c r="E1177" s="8"/>
    </row>
    <row r="1178" spans="1:5" ht="19.5" customHeight="1">
      <c r="A1178" s="94" t="s">
        <v>1304</v>
      </c>
      <c r="B1178" s="111"/>
      <c r="C1178" s="111"/>
      <c r="D1178" s="97">
        <f t="shared" si="18"/>
      </c>
      <c r="E1178" s="8"/>
    </row>
    <row r="1179" spans="1:5" ht="19.5" customHeight="1">
      <c r="A1179" s="94" t="s">
        <v>1305</v>
      </c>
      <c r="B1179" s="111"/>
      <c r="C1179" s="111"/>
      <c r="D1179" s="97">
        <f t="shared" si="18"/>
      </c>
      <c r="E1179" s="8"/>
    </row>
    <row r="1180" spans="1:5" ht="19.5" customHeight="1">
      <c r="A1180" s="94" t="s">
        <v>1306</v>
      </c>
      <c r="B1180" s="111"/>
      <c r="C1180" s="111"/>
      <c r="D1180" s="97">
        <f t="shared" si="18"/>
      </c>
      <c r="E1180" s="8"/>
    </row>
    <row r="1181" spans="1:5" ht="19.5" customHeight="1">
      <c r="A1181" s="94" t="s">
        <v>1307</v>
      </c>
      <c r="B1181" s="111"/>
      <c r="C1181" s="111"/>
      <c r="D1181" s="97">
        <f t="shared" si="18"/>
      </c>
      <c r="E1181" s="8"/>
    </row>
    <row r="1182" spans="1:5" ht="19.5" customHeight="1">
      <c r="A1182" s="94" t="s">
        <v>1308</v>
      </c>
      <c r="B1182" s="111"/>
      <c r="C1182" s="111"/>
      <c r="D1182" s="97">
        <f t="shared" si="18"/>
      </c>
      <c r="E1182" s="8"/>
    </row>
    <row r="1183" spans="1:5" ht="19.5" customHeight="1">
      <c r="A1183" s="94" t="s">
        <v>1310</v>
      </c>
      <c r="B1183" s="111"/>
      <c r="C1183" s="111"/>
      <c r="D1183" s="97">
        <f t="shared" si="18"/>
      </c>
      <c r="E1183" s="8"/>
    </row>
    <row r="1184" spans="1:5" ht="19.5" customHeight="1">
      <c r="A1184" s="94" t="s">
        <v>1312</v>
      </c>
      <c r="B1184" s="111"/>
      <c r="C1184" s="111"/>
      <c r="D1184" s="97">
        <f t="shared" si="18"/>
      </c>
      <c r="E1184" s="8"/>
    </row>
    <row r="1185" spans="1:5" ht="19.5" customHeight="1">
      <c r="A1185" s="94" t="s">
        <v>1314</v>
      </c>
      <c r="B1185" s="111"/>
      <c r="C1185" s="111"/>
      <c r="D1185" s="97">
        <f t="shared" si="18"/>
      </c>
      <c r="E1185" s="8"/>
    </row>
    <row r="1186" spans="1:5" ht="19.5" customHeight="1">
      <c r="A1186" s="94" t="s">
        <v>1317</v>
      </c>
      <c r="B1186" s="111"/>
      <c r="C1186" s="111"/>
      <c r="D1186" s="97">
        <f t="shared" si="18"/>
      </c>
      <c r="E1186" s="8"/>
    </row>
    <row r="1187" spans="1:5" ht="19.5" customHeight="1">
      <c r="A1187" s="94" t="s">
        <v>1320</v>
      </c>
      <c r="B1187" s="111"/>
      <c r="C1187" s="111"/>
      <c r="D1187" s="97">
        <f t="shared" si="18"/>
      </c>
      <c r="E1187" s="8"/>
    </row>
    <row r="1188" spans="1:5" ht="19.5" customHeight="1">
      <c r="A1188" s="94" t="s">
        <v>1322</v>
      </c>
      <c r="B1188" s="111"/>
      <c r="C1188" s="111"/>
      <c r="D1188" s="97">
        <f t="shared" si="18"/>
      </c>
      <c r="E1188" s="8"/>
    </row>
    <row r="1189" spans="1:5" ht="19.5" customHeight="1">
      <c r="A1189" s="94" t="s">
        <v>1108</v>
      </c>
      <c r="B1189" s="111"/>
      <c r="C1189" s="111"/>
      <c r="D1189" s="97">
        <f t="shared" si="18"/>
      </c>
      <c r="E1189" s="8"/>
    </row>
    <row r="1190" spans="1:5" ht="19.5" customHeight="1">
      <c r="A1190" s="94" t="s">
        <v>1324</v>
      </c>
      <c r="B1190" s="111"/>
      <c r="C1190" s="111"/>
      <c r="D1190" s="97">
        <f t="shared" si="18"/>
      </c>
      <c r="E1190" s="8"/>
    </row>
    <row r="1191" spans="1:5" ht="19.5" customHeight="1">
      <c r="A1191" s="94" t="s">
        <v>220</v>
      </c>
      <c r="B1191" s="113">
        <f>SUM(B1192:B1199)</f>
        <v>0</v>
      </c>
      <c r="C1191" s="113">
        <f>SUM(C1192:C1199)</f>
        <v>0</v>
      </c>
      <c r="D1191" s="97">
        <f t="shared" si="18"/>
      </c>
      <c r="E1191" s="8"/>
    </row>
    <row r="1192" spans="1:5" ht="19.5" customHeight="1">
      <c r="A1192" s="94" t="s">
        <v>1079</v>
      </c>
      <c r="B1192" s="111"/>
      <c r="C1192" s="111"/>
      <c r="D1192" s="97">
        <f t="shared" si="18"/>
      </c>
      <c r="E1192" s="8"/>
    </row>
    <row r="1193" spans="1:5" ht="19.5" customHeight="1">
      <c r="A1193" s="94" t="s">
        <v>1080</v>
      </c>
      <c r="B1193" s="111"/>
      <c r="C1193" s="111"/>
      <c r="D1193" s="97">
        <f t="shared" si="18"/>
      </c>
      <c r="E1193" s="8"/>
    </row>
    <row r="1194" spans="1:5" ht="19.5" customHeight="1">
      <c r="A1194" s="94" t="s">
        <v>1082</v>
      </c>
      <c r="B1194" s="111"/>
      <c r="C1194" s="111"/>
      <c r="D1194" s="97">
        <f t="shared" si="18"/>
      </c>
      <c r="E1194" s="8"/>
    </row>
    <row r="1195" spans="1:5" ht="19.5" customHeight="1">
      <c r="A1195" s="94" t="s">
        <v>1330</v>
      </c>
      <c r="B1195" s="111"/>
      <c r="C1195" s="111"/>
      <c r="D1195" s="97">
        <f t="shared" si="18"/>
      </c>
      <c r="E1195" s="8"/>
    </row>
    <row r="1196" spans="1:5" ht="19.5" customHeight="1">
      <c r="A1196" s="94" t="s">
        <v>1332</v>
      </c>
      <c r="B1196" s="111"/>
      <c r="C1196" s="111"/>
      <c r="D1196" s="97">
        <f t="shared" si="18"/>
      </c>
      <c r="E1196" s="8"/>
    </row>
    <row r="1197" spans="1:5" ht="19.5" customHeight="1">
      <c r="A1197" s="94" t="s">
        <v>1334</v>
      </c>
      <c r="B1197" s="111"/>
      <c r="C1197" s="111"/>
      <c r="D1197" s="97">
        <f t="shared" si="18"/>
      </c>
      <c r="E1197" s="8"/>
    </row>
    <row r="1198" spans="1:5" ht="19.5" customHeight="1">
      <c r="A1198" s="94" t="s">
        <v>1108</v>
      </c>
      <c r="B1198" s="111"/>
      <c r="C1198" s="111"/>
      <c r="D1198" s="97">
        <f t="shared" si="18"/>
      </c>
      <c r="E1198" s="8"/>
    </row>
    <row r="1199" spans="1:5" ht="19.5" customHeight="1">
      <c r="A1199" s="94" t="s">
        <v>1337</v>
      </c>
      <c r="B1199" s="111"/>
      <c r="C1199" s="111"/>
      <c r="D1199" s="97">
        <f t="shared" si="18"/>
      </c>
      <c r="E1199" s="8"/>
    </row>
    <row r="1200" spans="1:5" ht="19.5" customHeight="1">
      <c r="A1200" s="94" t="s">
        <v>221</v>
      </c>
      <c r="B1200" s="113">
        <f>SUM(B1201:B1212)</f>
        <v>36</v>
      </c>
      <c r="C1200" s="113">
        <f>SUM(C1201:C1212)</f>
        <v>31</v>
      </c>
      <c r="D1200" s="97">
        <f t="shared" si="18"/>
        <v>86.1</v>
      </c>
      <c r="E1200" s="8"/>
    </row>
    <row r="1201" spans="1:5" ht="19.5" customHeight="1">
      <c r="A1201" s="94" t="s">
        <v>1079</v>
      </c>
      <c r="B1201" s="111"/>
      <c r="C1201" s="111"/>
      <c r="D1201" s="97">
        <f t="shared" si="18"/>
      </c>
      <c r="E1201" s="8"/>
    </row>
    <row r="1202" spans="1:5" ht="19.5" customHeight="1">
      <c r="A1202" s="94" t="s">
        <v>1080</v>
      </c>
      <c r="B1202" s="111"/>
      <c r="C1202" s="111"/>
      <c r="D1202" s="97">
        <f t="shared" si="18"/>
      </c>
      <c r="E1202" s="8"/>
    </row>
    <row r="1203" spans="1:5" ht="19.5" customHeight="1">
      <c r="A1203" s="94" t="s">
        <v>1082</v>
      </c>
      <c r="B1203" s="111"/>
      <c r="C1203" s="111"/>
      <c r="D1203" s="97">
        <f t="shared" si="18"/>
      </c>
      <c r="E1203" s="8"/>
    </row>
    <row r="1204" spans="1:5" ht="19.5" customHeight="1">
      <c r="A1204" s="94" t="s">
        <v>1340</v>
      </c>
      <c r="B1204" s="111"/>
      <c r="C1204" s="111"/>
      <c r="D1204" s="97">
        <f t="shared" si="18"/>
      </c>
      <c r="E1204" s="8"/>
    </row>
    <row r="1205" spans="1:5" ht="19.5" customHeight="1">
      <c r="A1205" s="94" t="s">
        <v>1342</v>
      </c>
      <c r="B1205" s="111"/>
      <c r="C1205" s="111"/>
      <c r="D1205" s="97">
        <f t="shared" si="18"/>
      </c>
      <c r="E1205" s="8"/>
    </row>
    <row r="1206" spans="1:5" ht="19.5" customHeight="1">
      <c r="A1206" s="94" t="s">
        <v>1344</v>
      </c>
      <c r="B1206" s="111"/>
      <c r="C1206" s="111"/>
      <c r="D1206" s="97">
        <f t="shared" si="18"/>
      </c>
      <c r="E1206" s="8"/>
    </row>
    <row r="1207" spans="1:5" ht="19.5" customHeight="1">
      <c r="A1207" s="94" t="s">
        <v>1346</v>
      </c>
      <c r="B1207" s="111"/>
      <c r="C1207" s="111"/>
      <c r="D1207" s="97">
        <f t="shared" si="18"/>
      </c>
      <c r="E1207" s="8"/>
    </row>
    <row r="1208" spans="1:5" ht="19.5" customHeight="1">
      <c r="A1208" s="94" t="s">
        <v>1348</v>
      </c>
      <c r="B1208" s="111"/>
      <c r="C1208" s="111"/>
      <c r="D1208" s="97">
        <f t="shared" si="18"/>
      </c>
      <c r="E1208" s="8"/>
    </row>
    <row r="1209" spans="1:5" ht="19.5" customHeight="1">
      <c r="A1209" s="94" t="s">
        <v>1350</v>
      </c>
      <c r="B1209" s="111"/>
      <c r="C1209" s="111"/>
      <c r="D1209" s="97">
        <f t="shared" si="18"/>
      </c>
      <c r="E1209" s="8"/>
    </row>
    <row r="1210" spans="1:5" ht="19.5" customHeight="1">
      <c r="A1210" s="94" t="s">
        <v>1352</v>
      </c>
      <c r="B1210" s="111"/>
      <c r="C1210" s="111"/>
      <c r="D1210" s="97">
        <f t="shared" si="18"/>
      </c>
      <c r="E1210" s="8"/>
    </row>
    <row r="1211" spans="1:5" ht="19.5" customHeight="1">
      <c r="A1211" s="94" t="s">
        <v>1354</v>
      </c>
      <c r="B1211" s="111">
        <v>26</v>
      </c>
      <c r="C1211" s="111">
        <v>21</v>
      </c>
      <c r="D1211" s="97">
        <f t="shared" si="18"/>
        <v>80.8</v>
      </c>
      <c r="E1211" s="8"/>
    </row>
    <row r="1212" spans="1:5" ht="19.5" customHeight="1">
      <c r="A1212" s="94" t="s">
        <v>1356</v>
      </c>
      <c r="B1212" s="111">
        <v>10</v>
      </c>
      <c r="C1212" s="111">
        <v>10</v>
      </c>
      <c r="D1212" s="97">
        <f t="shared" si="18"/>
        <v>100</v>
      </c>
      <c r="E1212" s="8"/>
    </row>
    <row r="1213" spans="1:5" ht="19.5" customHeight="1">
      <c r="A1213" s="94" t="s">
        <v>222</v>
      </c>
      <c r="B1213" s="113">
        <f>SUM(B1214:B1227)</f>
        <v>157</v>
      </c>
      <c r="C1213" s="113">
        <f>SUM(C1214:C1227)</f>
        <v>99</v>
      </c>
      <c r="D1213" s="97">
        <f t="shared" si="18"/>
        <v>63.1</v>
      </c>
      <c r="E1213" s="8"/>
    </row>
    <row r="1214" spans="1:5" ht="19.5" customHeight="1">
      <c r="A1214" s="94" t="s">
        <v>1079</v>
      </c>
      <c r="B1214" s="111"/>
      <c r="C1214" s="111"/>
      <c r="D1214" s="97">
        <f t="shared" si="18"/>
      </c>
      <c r="E1214" s="8"/>
    </row>
    <row r="1215" spans="1:5" ht="19.5" customHeight="1">
      <c r="A1215" s="94" t="s">
        <v>1080</v>
      </c>
      <c r="B1215" s="111"/>
      <c r="C1215" s="111"/>
      <c r="D1215" s="97">
        <f t="shared" si="18"/>
      </c>
      <c r="E1215" s="8"/>
    </row>
    <row r="1216" spans="1:5" ht="19.5" customHeight="1">
      <c r="A1216" s="94" t="s">
        <v>1082</v>
      </c>
      <c r="B1216" s="111"/>
      <c r="C1216" s="111"/>
      <c r="D1216" s="97">
        <f t="shared" si="18"/>
      </c>
      <c r="E1216" s="8"/>
    </row>
    <row r="1217" spans="1:5" ht="19.5" customHeight="1">
      <c r="A1217" s="94" t="s">
        <v>1325</v>
      </c>
      <c r="B1217" s="111"/>
      <c r="C1217" s="111">
        <v>38</v>
      </c>
      <c r="D1217" s="97">
        <f t="shared" si="18"/>
      </c>
      <c r="E1217" s="8"/>
    </row>
    <row r="1218" spans="1:5" ht="19.5" customHeight="1">
      <c r="A1218" s="94" t="s">
        <v>1326</v>
      </c>
      <c r="B1218" s="111"/>
      <c r="C1218" s="111"/>
      <c r="D1218" s="97">
        <f t="shared" si="18"/>
      </c>
      <c r="E1218" s="8"/>
    </row>
    <row r="1219" spans="1:5" ht="19.5" customHeight="1">
      <c r="A1219" s="94" t="s">
        <v>1327</v>
      </c>
      <c r="B1219" s="111"/>
      <c r="C1219" s="111"/>
      <c r="D1219" s="97">
        <f t="shared" si="18"/>
      </c>
      <c r="E1219" s="8"/>
    </row>
    <row r="1220" spans="1:5" ht="19.5" customHeight="1">
      <c r="A1220" s="94" t="s">
        <v>1328</v>
      </c>
      <c r="B1220" s="111"/>
      <c r="C1220" s="111"/>
      <c r="D1220" s="97">
        <f t="shared" si="18"/>
      </c>
      <c r="E1220" s="8"/>
    </row>
    <row r="1221" spans="1:5" ht="19.5" customHeight="1">
      <c r="A1221" s="94" t="s">
        <v>1329</v>
      </c>
      <c r="B1221" s="111">
        <v>40</v>
      </c>
      <c r="C1221" s="111"/>
      <c r="D1221" s="97">
        <f t="shared" si="18"/>
        <v>0</v>
      </c>
      <c r="E1221" s="8"/>
    </row>
    <row r="1222" spans="1:5" ht="19.5" customHeight="1">
      <c r="A1222" s="94" t="s">
        <v>1331</v>
      </c>
      <c r="B1222" s="111"/>
      <c r="C1222" s="111"/>
      <c r="D1222" s="97">
        <f t="shared" si="18"/>
      </c>
      <c r="E1222" s="8"/>
    </row>
    <row r="1223" spans="1:5" ht="19.5" customHeight="1">
      <c r="A1223" s="94" t="s">
        <v>1333</v>
      </c>
      <c r="B1223" s="111"/>
      <c r="C1223" s="111"/>
      <c r="D1223" s="97">
        <f aca="true" t="shared" si="19" ref="D1223:D1286">IF(B1223=0,"",ROUND(C1223/B1223*100,1))</f>
      </c>
      <c r="E1223" s="8"/>
    </row>
    <row r="1224" spans="1:5" ht="19.5" customHeight="1">
      <c r="A1224" s="94" t="s">
        <v>1335</v>
      </c>
      <c r="B1224" s="111"/>
      <c r="C1224" s="111"/>
      <c r="D1224" s="97">
        <f t="shared" si="19"/>
      </c>
      <c r="E1224" s="8"/>
    </row>
    <row r="1225" spans="1:5" ht="19.5" customHeight="1">
      <c r="A1225" s="94" t="s">
        <v>1336</v>
      </c>
      <c r="B1225" s="111"/>
      <c r="C1225" s="111"/>
      <c r="D1225" s="97">
        <f t="shared" si="19"/>
      </c>
      <c r="E1225" s="8"/>
    </row>
    <row r="1226" spans="1:5" ht="19.5" customHeight="1">
      <c r="A1226" s="94" t="s">
        <v>1338</v>
      </c>
      <c r="B1226" s="111"/>
      <c r="C1226" s="111"/>
      <c r="D1226" s="97">
        <f t="shared" si="19"/>
      </c>
      <c r="E1226" s="8"/>
    </row>
    <row r="1227" spans="1:5" ht="19.5" customHeight="1">
      <c r="A1227" s="94" t="s">
        <v>1339</v>
      </c>
      <c r="B1227" s="111">
        <v>117</v>
      </c>
      <c r="C1227" s="111">
        <v>61</v>
      </c>
      <c r="D1227" s="97">
        <f t="shared" si="19"/>
        <v>52.1</v>
      </c>
      <c r="E1227" s="8"/>
    </row>
    <row r="1228" spans="1:5" ht="19.5" customHeight="1">
      <c r="A1228" s="94" t="s">
        <v>223</v>
      </c>
      <c r="B1228" s="111"/>
      <c r="C1228" s="111"/>
      <c r="D1228" s="97">
        <f t="shared" si="19"/>
      </c>
      <c r="E1228" s="8"/>
    </row>
    <row r="1229" spans="1:5" ht="19.5" customHeight="1">
      <c r="A1229" s="94" t="s">
        <v>224</v>
      </c>
      <c r="B1229" s="113">
        <f>SUM(B1230,B1239,B1243,)</f>
        <v>15800</v>
      </c>
      <c r="C1229" s="113">
        <f>SUM(C1230,C1239,C1243,)</f>
        <v>12905</v>
      </c>
      <c r="D1229" s="97">
        <f t="shared" si="19"/>
        <v>81.7</v>
      </c>
      <c r="E1229" s="8"/>
    </row>
    <row r="1230" spans="1:5" ht="19.5" customHeight="1">
      <c r="A1230" s="94" t="s">
        <v>225</v>
      </c>
      <c r="B1230" s="113">
        <f>SUM(B1231:B1238)</f>
        <v>9260</v>
      </c>
      <c r="C1230" s="113">
        <f>SUM(C1231:C1238)</f>
        <v>5989</v>
      </c>
      <c r="D1230" s="97">
        <f t="shared" si="19"/>
        <v>64.7</v>
      </c>
      <c r="E1230" s="8"/>
    </row>
    <row r="1231" spans="1:5" ht="19.5" customHeight="1">
      <c r="A1231" s="94" t="s">
        <v>1341</v>
      </c>
      <c r="B1231" s="111">
        <v>120</v>
      </c>
      <c r="C1231" s="111"/>
      <c r="D1231" s="97">
        <f t="shared" si="19"/>
        <v>0</v>
      </c>
      <c r="E1231" s="8"/>
    </row>
    <row r="1232" spans="1:5" ht="19.5" customHeight="1">
      <c r="A1232" s="94" t="s">
        <v>1343</v>
      </c>
      <c r="B1232" s="111"/>
      <c r="C1232" s="111"/>
      <c r="D1232" s="97">
        <f t="shared" si="19"/>
      </c>
      <c r="E1232" s="8"/>
    </row>
    <row r="1233" spans="1:5" ht="19.5" customHeight="1">
      <c r="A1233" s="94" t="s">
        <v>1345</v>
      </c>
      <c r="B1233" s="111">
        <v>7860</v>
      </c>
      <c r="C1233" s="111">
        <v>3273</v>
      </c>
      <c r="D1233" s="97">
        <f t="shared" si="19"/>
        <v>41.6</v>
      </c>
      <c r="E1233" s="8"/>
    </row>
    <row r="1234" spans="1:5" ht="19.5" customHeight="1">
      <c r="A1234" s="94" t="s">
        <v>1347</v>
      </c>
      <c r="B1234" s="111"/>
      <c r="C1234" s="111"/>
      <c r="D1234" s="97">
        <f t="shared" si="19"/>
      </c>
      <c r="E1234" s="8"/>
    </row>
    <row r="1235" spans="1:5" ht="19.5" customHeight="1">
      <c r="A1235" s="94" t="s">
        <v>1349</v>
      </c>
      <c r="B1235" s="111"/>
      <c r="C1235" s="111">
        <v>1151</v>
      </c>
      <c r="D1235" s="97">
        <f t="shared" si="19"/>
      </c>
      <c r="E1235" s="8"/>
    </row>
    <row r="1236" spans="1:5" ht="19.5" customHeight="1">
      <c r="A1236" s="94" t="s">
        <v>1351</v>
      </c>
      <c r="B1236" s="111">
        <v>136</v>
      </c>
      <c r="C1236" s="111"/>
      <c r="D1236" s="97">
        <f t="shared" si="19"/>
        <v>0</v>
      </c>
      <c r="E1236" s="8"/>
    </row>
    <row r="1237" spans="1:5" ht="19.5" customHeight="1">
      <c r="A1237" s="94" t="s">
        <v>1353</v>
      </c>
      <c r="B1237" s="111"/>
      <c r="C1237" s="111"/>
      <c r="D1237" s="97">
        <f t="shared" si="19"/>
      </c>
      <c r="E1237" s="8"/>
    </row>
    <row r="1238" spans="1:5" ht="19.5" customHeight="1">
      <c r="A1238" s="94" t="s">
        <v>1355</v>
      </c>
      <c r="B1238" s="111">
        <v>1144</v>
      </c>
      <c r="C1238" s="111">
        <v>1565</v>
      </c>
      <c r="D1238" s="97">
        <f t="shared" si="19"/>
        <v>136.8</v>
      </c>
      <c r="E1238" s="8"/>
    </row>
    <row r="1239" spans="1:5" ht="19.5" customHeight="1">
      <c r="A1239" s="94" t="s">
        <v>226</v>
      </c>
      <c r="B1239" s="113">
        <f>SUM(B1240:B1242)</f>
        <v>6540</v>
      </c>
      <c r="C1239" s="113">
        <f>SUM(C1240:C1242)</f>
        <v>6916</v>
      </c>
      <c r="D1239" s="97">
        <f t="shared" si="19"/>
        <v>105.7</v>
      </c>
      <c r="E1239" s="8"/>
    </row>
    <row r="1240" spans="1:5" ht="19.5" customHeight="1">
      <c r="A1240" s="94" t="s">
        <v>1357</v>
      </c>
      <c r="B1240" s="111">
        <v>6540</v>
      </c>
      <c r="C1240" s="111">
        <v>6916</v>
      </c>
      <c r="D1240" s="97">
        <f t="shared" si="19"/>
        <v>105.7</v>
      </c>
      <c r="E1240" s="8"/>
    </row>
    <row r="1241" spans="1:5" ht="19.5" customHeight="1">
      <c r="A1241" s="94" t="s">
        <v>1358</v>
      </c>
      <c r="B1241" s="111"/>
      <c r="C1241" s="111"/>
      <c r="D1241" s="97">
        <f t="shared" si="19"/>
      </c>
      <c r="E1241" s="8"/>
    </row>
    <row r="1242" spans="1:5" ht="19.5" customHeight="1">
      <c r="A1242" s="94" t="s">
        <v>1359</v>
      </c>
      <c r="B1242" s="111"/>
      <c r="C1242" s="111"/>
      <c r="D1242" s="97">
        <f t="shared" si="19"/>
      </c>
      <c r="E1242" s="8"/>
    </row>
    <row r="1243" spans="1:5" ht="19.5" customHeight="1">
      <c r="A1243" s="94" t="s">
        <v>227</v>
      </c>
      <c r="B1243" s="113">
        <f>SUM(B1244:B1246)</f>
        <v>0</v>
      </c>
      <c r="C1243" s="113">
        <f>SUM(C1244:C1246)</f>
        <v>0</v>
      </c>
      <c r="D1243" s="97">
        <f t="shared" si="19"/>
      </c>
      <c r="E1243" s="8"/>
    </row>
    <row r="1244" spans="1:5" ht="19.5" customHeight="1">
      <c r="A1244" s="94" t="s">
        <v>1360</v>
      </c>
      <c r="B1244" s="111"/>
      <c r="C1244" s="111"/>
      <c r="D1244" s="97">
        <f t="shared" si="19"/>
      </c>
      <c r="E1244" s="8"/>
    </row>
    <row r="1245" spans="1:5" ht="19.5" customHeight="1">
      <c r="A1245" s="94" t="s">
        <v>1362</v>
      </c>
      <c r="B1245" s="111"/>
      <c r="C1245" s="111"/>
      <c r="D1245" s="97">
        <f t="shared" si="19"/>
      </c>
      <c r="E1245" s="8"/>
    </row>
    <row r="1246" spans="1:5" ht="19.5" customHeight="1">
      <c r="A1246" s="94" t="s">
        <v>1364</v>
      </c>
      <c r="B1246" s="111"/>
      <c r="C1246" s="111"/>
      <c r="D1246" s="97">
        <f t="shared" si="19"/>
      </c>
      <c r="E1246" s="8"/>
    </row>
    <row r="1247" spans="1:5" ht="19.5" customHeight="1">
      <c r="A1247" s="94" t="s">
        <v>228</v>
      </c>
      <c r="B1247" s="113">
        <f>SUM(B1248,B1263,B1277,B1282,B1288,)</f>
        <v>1011</v>
      </c>
      <c r="C1247" s="113">
        <f>SUM(C1248,C1263,C1277,C1282,C1288,)</f>
        <v>4356</v>
      </c>
      <c r="D1247" s="97">
        <f t="shared" si="19"/>
        <v>430.9</v>
      </c>
      <c r="E1247" s="8"/>
    </row>
    <row r="1248" spans="1:5" ht="19.5" customHeight="1">
      <c r="A1248" s="94" t="s">
        <v>229</v>
      </c>
      <c r="B1248" s="113">
        <f>SUM(B1249:B1262)</f>
        <v>907</v>
      </c>
      <c r="C1248" s="113">
        <f>SUM(C1249:C1262)</f>
        <v>4108</v>
      </c>
      <c r="D1248" s="97">
        <f t="shared" si="19"/>
        <v>452.9</v>
      </c>
      <c r="E1248" s="8"/>
    </row>
    <row r="1249" spans="1:5" ht="19.5" customHeight="1">
      <c r="A1249" s="94" t="s">
        <v>1079</v>
      </c>
      <c r="B1249" s="111"/>
      <c r="C1249" s="111"/>
      <c r="D1249" s="97">
        <f t="shared" si="19"/>
      </c>
      <c r="E1249" s="8"/>
    </row>
    <row r="1250" spans="1:5" ht="19.5" customHeight="1">
      <c r="A1250" s="94" t="s">
        <v>1080</v>
      </c>
      <c r="B1250" s="111"/>
      <c r="C1250" s="111"/>
      <c r="D1250" s="97">
        <f t="shared" si="19"/>
      </c>
      <c r="E1250" s="8"/>
    </row>
    <row r="1251" spans="1:5" ht="19.5" customHeight="1">
      <c r="A1251" s="94" t="s">
        <v>1082</v>
      </c>
      <c r="B1251" s="111"/>
      <c r="C1251" s="111"/>
      <c r="D1251" s="97">
        <f t="shared" si="19"/>
      </c>
      <c r="E1251" s="8"/>
    </row>
    <row r="1252" spans="1:5" ht="19.5" customHeight="1">
      <c r="A1252" s="94" t="s">
        <v>1369</v>
      </c>
      <c r="B1252" s="111"/>
      <c r="C1252" s="111"/>
      <c r="D1252" s="97">
        <f t="shared" si="19"/>
      </c>
      <c r="E1252" s="8"/>
    </row>
    <row r="1253" spans="1:5" ht="19.5" customHeight="1">
      <c r="A1253" s="94" t="s">
        <v>1370</v>
      </c>
      <c r="B1253" s="111"/>
      <c r="C1253" s="111"/>
      <c r="D1253" s="97">
        <f t="shared" si="19"/>
      </c>
      <c r="E1253" s="8"/>
    </row>
    <row r="1254" spans="1:5" ht="19.5" customHeight="1">
      <c r="A1254" s="94" t="s">
        <v>1372</v>
      </c>
      <c r="B1254" s="111"/>
      <c r="C1254" s="111"/>
      <c r="D1254" s="97">
        <f t="shared" si="19"/>
      </c>
      <c r="E1254" s="8"/>
    </row>
    <row r="1255" spans="1:5" ht="19.5" customHeight="1">
      <c r="A1255" s="94" t="s">
        <v>1374</v>
      </c>
      <c r="B1255" s="111"/>
      <c r="C1255" s="111"/>
      <c r="D1255" s="97">
        <f t="shared" si="19"/>
      </c>
      <c r="E1255" s="8"/>
    </row>
    <row r="1256" spans="1:5" ht="19.5" customHeight="1">
      <c r="A1256" s="94" t="s">
        <v>1376</v>
      </c>
      <c r="B1256" s="111">
        <v>68</v>
      </c>
      <c r="C1256" s="111">
        <v>68</v>
      </c>
      <c r="D1256" s="97">
        <f t="shared" si="19"/>
        <v>100</v>
      </c>
      <c r="E1256" s="8"/>
    </row>
    <row r="1257" spans="1:5" ht="19.5" customHeight="1">
      <c r="A1257" s="94" t="s">
        <v>1377</v>
      </c>
      <c r="B1257" s="111"/>
      <c r="C1257" s="111"/>
      <c r="D1257" s="97">
        <f t="shared" si="19"/>
      </c>
      <c r="E1257" s="8"/>
    </row>
    <row r="1258" spans="1:5" ht="19.5" customHeight="1">
      <c r="A1258" s="94" t="s">
        <v>1378</v>
      </c>
      <c r="B1258" s="111"/>
      <c r="C1258" s="111"/>
      <c r="D1258" s="97">
        <f t="shared" si="19"/>
      </c>
      <c r="E1258" s="8"/>
    </row>
    <row r="1259" spans="1:5" ht="19.5" customHeight="1">
      <c r="A1259" s="94" t="s">
        <v>1380</v>
      </c>
      <c r="B1259" s="111"/>
      <c r="C1259" s="111"/>
      <c r="D1259" s="97">
        <f t="shared" si="19"/>
      </c>
      <c r="E1259" s="8"/>
    </row>
    <row r="1260" spans="1:5" ht="19.5" customHeight="1">
      <c r="A1260" s="94" t="s">
        <v>1382</v>
      </c>
      <c r="B1260" s="111"/>
      <c r="C1260" s="111"/>
      <c r="D1260" s="97">
        <f t="shared" si="19"/>
      </c>
      <c r="E1260" s="8"/>
    </row>
    <row r="1261" spans="1:5" ht="19.5" customHeight="1">
      <c r="A1261" s="94" t="s">
        <v>1108</v>
      </c>
      <c r="B1261" s="111">
        <v>266</v>
      </c>
      <c r="C1261" s="111">
        <v>247</v>
      </c>
      <c r="D1261" s="97">
        <f t="shared" si="19"/>
        <v>92.9</v>
      </c>
      <c r="E1261" s="8"/>
    </row>
    <row r="1262" spans="1:5" ht="19.5" customHeight="1">
      <c r="A1262" s="94" t="s">
        <v>1385</v>
      </c>
      <c r="B1262" s="111">
        <v>573</v>
      </c>
      <c r="C1262" s="111">
        <v>3793</v>
      </c>
      <c r="D1262" s="97">
        <f t="shared" si="19"/>
        <v>662</v>
      </c>
      <c r="E1262" s="8"/>
    </row>
    <row r="1263" spans="1:5" ht="19.5" customHeight="1">
      <c r="A1263" s="94" t="s">
        <v>230</v>
      </c>
      <c r="B1263" s="113">
        <f>SUM(B1264:B1276)</f>
        <v>104</v>
      </c>
      <c r="C1263" s="113">
        <f>SUM(C1264:C1276)</f>
        <v>78</v>
      </c>
      <c r="D1263" s="97">
        <f t="shared" si="19"/>
        <v>75</v>
      </c>
      <c r="E1263" s="8"/>
    </row>
    <row r="1264" spans="1:5" ht="19.5" customHeight="1">
      <c r="A1264" s="94" t="s">
        <v>1079</v>
      </c>
      <c r="B1264" s="111"/>
      <c r="C1264" s="111"/>
      <c r="D1264" s="97">
        <f t="shared" si="19"/>
      </c>
      <c r="E1264" s="8"/>
    </row>
    <row r="1265" spans="1:5" ht="19.5" customHeight="1">
      <c r="A1265" s="94" t="s">
        <v>1080</v>
      </c>
      <c r="B1265" s="111"/>
      <c r="C1265" s="111"/>
      <c r="D1265" s="97">
        <f t="shared" si="19"/>
      </c>
      <c r="E1265" s="8"/>
    </row>
    <row r="1266" spans="1:5" ht="19.5" customHeight="1">
      <c r="A1266" s="94" t="s">
        <v>1082</v>
      </c>
      <c r="B1266" s="111"/>
      <c r="C1266" s="111"/>
      <c r="D1266" s="97">
        <f t="shared" si="19"/>
      </c>
      <c r="E1266" s="8"/>
    </row>
    <row r="1267" spans="1:5" ht="19.5" customHeight="1">
      <c r="A1267" s="94" t="s">
        <v>1390</v>
      </c>
      <c r="B1267" s="111"/>
      <c r="C1267" s="111"/>
      <c r="D1267" s="97">
        <f t="shared" si="19"/>
      </c>
      <c r="E1267" s="8"/>
    </row>
    <row r="1268" spans="1:5" ht="19.5" customHeight="1">
      <c r="A1268" s="94" t="s">
        <v>1392</v>
      </c>
      <c r="B1268" s="111"/>
      <c r="C1268" s="111"/>
      <c r="D1268" s="97">
        <f t="shared" si="19"/>
      </c>
      <c r="E1268" s="8"/>
    </row>
    <row r="1269" spans="1:5" ht="19.5" customHeight="1">
      <c r="A1269" s="94" t="s">
        <v>1394</v>
      </c>
      <c r="B1269" s="111"/>
      <c r="C1269" s="111"/>
      <c r="D1269" s="97">
        <f t="shared" si="19"/>
      </c>
      <c r="E1269" s="8"/>
    </row>
    <row r="1270" spans="1:5" ht="19.5" customHeight="1">
      <c r="A1270" s="94" t="s">
        <v>1396</v>
      </c>
      <c r="B1270" s="111"/>
      <c r="C1270" s="111"/>
      <c r="D1270" s="97">
        <f t="shared" si="19"/>
      </c>
      <c r="E1270" s="8"/>
    </row>
    <row r="1271" spans="1:5" ht="19.5" customHeight="1">
      <c r="A1271" s="94" t="s">
        <v>1361</v>
      </c>
      <c r="B1271" s="111"/>
      <c r="C1271" s="111"/>
      <c r="D1271" s="97">
        <f t="shared" si="19"/>
      </c>
      <c r="E1271" s="8"/>
    </row>
    <row r="1272" spans="1:5" ht="19.5" customHeight="1">
      <c r="A1272" s="94" t="s">
        <v>1363</v>
      </c>
      <c r="B1272" s="111"/>
      <c r="C1272" s="111"/>
      <c r="D1272" s="97">
        <f t="shared" si="19"/>
      </c>
      <c r="E1272" s="8"/>
    </row>
    <row r="1273" spans="1:5" ht="19.5" customHeight="1">
      <c r="A1273" s="94" t="s">
        <v>1365</v>
      </c>
      <c r="B1273" s="111"/>
      <c r="C1273" s="111"/>
      <c r="D1273" s="97">
        <f t="shared" si="19"/>
      </c>
      <c r="E1273" s="8"/>
    </row>
    <row r="1274" spans="1:5" ht="19.5" customHeight="1">
      <c r="A1274" s="94" t="s">
        <v>1366</v>
      </c>
      <c r="B1274" s="111"/>
      <c r="C1274" s="111"/>
      <c r="D1274" s="97">
        <f t="shared" si="19"/>
      </c>
      <c r="E1274" s="8"/>
    </row>
    <row r="1275" spans="1:5" ht="19.5" customHeight="1">
      <c r="A1275" s="94" t="s">
        <v>1108</v>
      </c>
      <c r="B1275" s="111">
        <v>77</v>
      </c>
      <c r="C1275" s="111">
        <v>78</v>
      </c>
      <c r="D1275" s="97">
        <f t="shared" si="19"/>
        <v>101.3</v>
      </c>
      <c r="E1275" s="8"/>
    </row>
    <row r="1276" spans="1:5" ht="19.5" customHeight="1">
      <c r="A1276" s="94" t="s">
        <v>1367</v>
      </c>
      <c r="B1276" s="111">
        <v>27</v>
      </c>
      <c r="C1276" s="111"/>
      <c r="D1276" s="97">
        <f t="shared" si="19"/>
        <v>0</v>
      </c>
      <c r="E1276" s="8"/>
    </row>
    <row r="1277" spans="1:5" ht="19.5" customHeight="1">
      <c r="A1277" s="94" t="s">
        <v>231</v>
      </c>
      <c r="B1277" s="113">
        <f>SUM(B1278:B1281)</f>
        <v>0</v>
      </c>
      <c r="C1277" s="113">
        <f>SUM(C1278:C1281)</f>
        <v>0</v>
      </c>
      <c r="D1277" s="97">
        <f t="shared" si="19"/>
      </c>
      <c r="E1277" s="8"/>
    </row>
    <row r="1278" spans="1:5" ht="19.5" customHeight="1">
      <c r="A1278" s="94" t="s">
        <v>1368</v>
      </c>
      <c r="B1278" s="111"/>
      <c r="C1278" s="111"/>
      <c r="D1278" s="97">
        <f t="shared" si="19"/>
      </c>
      <c r="E1278" s="8"/>
    </row>
    <row r="1279" spans="1:5" ht="19.5" customHeight="1">
      <c r="A1279" s="94" t="s">
        <v>1371</v>
      </c>
      <c r="B1279" s="111"/>
      <c r="C1279" s="111"/>
      <c r="D1279" s="97">
        <f t="shared" si="19"/>
      </c>
      <c r="E1279" s="8"/>
    </row>
    <row r="1280" spans="1:5" ht="19.5" customHeight="1">
      <c r="A1280" s="94" t="s">
        <v>1373</v>
      </c>
      <c r="B1280" s="111"/>
      <c r="C1280" s="111"/>
      <c r="D1280" s="97">
        <f t="shared" si="19"/>
      </c>
      <c r="E1280" s="8"/>
    </row>
    <row r="1281" spans="1:5" ht="19.5" customHeight="1">
      <c r="A1281" s="94" t="s">
        <v>1375</v>
      </c>
      <c r="B1281" s="111"/>
      <c r="C1281" s="111"/>
      <c r="D1281" s="97">
        <f t="shared" si="19"/>
      </c>
      <c r="E1281" s="8"/>
    </row>
    <row r="1282" spans="1:5" ht="19.5" customHeight="1">
      <c r="A1282" s="94" t="s">
        <v>232</v>
      </c>
      <c r="B1282" s="113">
        <f>SUM(B1283:B1287)</f>
        <v>0</v>
      </c>
      <c r="C1282" s="113">
        <f>SUM(C1283:C1287)</f>
        <v>170</v>
      </c>
      <c r="D1282" s="97">
        <f t="shared" si="19"/>
      </c>
      <c r="E1282" s="8"/>
    </row>
    <row r="1283" spans="1:5" ht="19.5" customHeight="1">
      <c r="A1283" s="94" t="s">
        <v>1523</v>
      </c>
      <c r="B1283" s="111"/>
      <c r="C1283" s="111">
        <v>170</v>
      </c>
      <c r="D1283" s="97">
        <f t="shared" si="19"/>
      </c>
      <c r="E1283" s="8"/>
    </row>
    <row r="1284" spans="1:5" ht="19.5" customHeight="1">
      <c r="A1284" s="94" t="s">
        <v>1379</v>
      </c>
      <c r="B1284" s="111"/>
      <c r="C1284" s="111"/>
      <c r="D1284" s="97">
        <f t="shared" si="19"/>
      </c>
      <c r="E1284" s="8"/>
    </row>
    <row r="1285" spans="1:5" ht="19.5" customHeight="1">
      <c r="A1285" s="94" t="s">
        <v>1381</v>
      </c>
      <c r="B1285" s="111"/>
      <c r="C1285" s="111"/>
      <c r="D1285" s="97">
        <f t="shared" si="19"/>
      </c>
      <c r="E1285" s="8"/>
    </row>
    <row r="1286" spans="1:5" ht="19.5" customHeight="1">
      <c r="A1286" s="94" t="s">
        <v>1383</v>
      </c>
      <c r="B1286" s="111"/>
      <c r="C1286" s="111"/>
      <c r="D1286" s="97">
        <f t="shared" si="19"/>
      </c>
      <c r="E1286" s="8"/>
    </row>
    <row r="1287" spans="1:5" ht="19.5" customHeight="1">
      <c r="A1287" s="94" t="s">
        <v>1384</v>
      </c>
      <c r="B1287" s="111"/>
      <c r="C1287" s="111"/>
      <c r="D1287" s="97">
        <f aca="true" t="shared" si="20" ref="D1287:D1314">IF(B1287=0,"",ROUND(C1287/B1287*100,1))</f>
      </c>
      <c r="E1287" s="8"/>
    </row>
    <row r="1288" spans="1:5" ht="19.5" customHeight="1">
      <c r="A1288" s="94" t="s">
        <v>233</v>
      </c>
      <c r="B1288" s="113">
        <f>SUM(B1289:B1299)</f>
        <v>0</v>
      </c>
      <c r="C1288" s="113">
        <f>SUM(C1289:C1299)</f>
        <v>0</v>
      </c>
      <c r="D1288" s="97">
        <f t="shared" si="20"/>
      </c>
      <c r="E1288" s="8"/>
    </row>
    <row r="1289" spans="1:5" ht="19.5" customHeight="1">
      <c r="A1289" s="94" t="s">
        <v>1386</v>
      </c>
      <c r="B1289" s="111"/>
      <c r="C1289" s="111"/>
      <c r="D1289" s="97">
        <f t="shared" si="20"/>
      </c>
      <c r="E1289" s="8"/>
    </row>
    <row r="1290" spans="1:5" ht="19.5" customHeight="1">
      <c r="A1290" s="94" t="s">
        <v>1387</v>
      </c>
      <c r="B1290" s="111"/>
      <c r="C1290" s="111"/>
      <c r="D1290" s="97">
        <f t="shared" si="20"/>
      </c>
      <c r="E1290" s="8"/>
    </row>
    <row r="1291" spans="1:5" ht="19.5" customHeight="1">
      <c r="A1291" s="94" t="s">
        <v>1388</v>
      </c>
      <c r="B1291" s="111"/>
      <c r="C1291" s="111"/>
      <c r="D1291" s="97">
        <f t="shared" si="20"/>
      </c>
      <c r="E1291" s="8"/>
    </row>
    <row r="1292" spans="1:5" ht="19.5" customHeight="1">
      <c r="A1292" s="94" t="s">
        <v>1389</v>
      </c>
      <c r="B1292" s="111"/>
      <c r="C1292" s="111"/>
      <c r="D1292" s="97">
        <f t="shared" si="20"/>
      </c>
      <c r="E1292" s="8"/>
    </row>
    <row r="1293" spans="1:5" ht="19.5" customHeight="1">
      <c r="A1293" s="94" t="s">
        <v>1391</v>
      </c>
      <c r="B1293" s="111"/>
      <c r="C1293" s="111"/>
      <c r="D1293" s="97">
        <f t="shared" si="20"/>
      </c>
      <c r="E1293" s="8"/>
    </row>
    <row r="1294" spans="1:5" ht="19.5" customHeight="1">
      <c r="A1294" s="94" t="s">
        <v>1393</v>
      </c>
      <c r="B1294" s="111"/>
      <c r="C1294" s="111"/>
      <c r="D1294" s="97">
        <f t="shared" si="20"/>
      </c>
      <c r="E1294" s="8"/>
    </row>
    <row r="1295" spans="1:5" ht="19.5" customHeight="1">
      <c r="A1295" s="94" t="s">
        <v>1395</v>
      </c>
      <c r="B1295" s="111"/>
      <c r="C1295" s="111"/>
      <c r="D1295" s="97">
        <f t="shared" si="20"/>
      </c>
      <c r="E1295" s="8"/>
    </row>
    <row r="1296" spans="1:5" ht="19.5" customHeight="1">
      <c r="A1296" s="94" t="s">
        <v>1397</v>
      </c>
      <c r="B1296" s="111"/>
      <c r="C1296" s="111"/>
      <c r="D1296" s="97">
        <f t="shared" si="20"/>
      </c>
      <c r="E1296" s="8"/>
    </row>
    <row r="1297" spans="1:5" ht="19.5" customHeight="1">
      <c r="A1297" s="94" t="s">
        <v>1398</v>
      </c>
      <c r="B1297" s="111"/>
      <c r="C1297" s="111"/>
      <c r="D1297" s="97">
        <f t="shared" si="20"/>
      </c>
      <c r="E1297" s="8"/>
    </row>
    <row r="1298" spans="1:5" ht="19.5" customHeight="1">
      <c r="A1298" s="94" t="s">
        <v>1399</v>
      </c>
      <c r="B1298" s="111"/>
      <c r="C1298" s="111"/>
      <c r="D1298" s="97">
        <f t="shared" si="20"/>
      </c>
      <c r="E1298" s="8"/>
    </row>
    <row r="1299" spans="1:5" ht="19.5" customHeight="1">
      <c r="A1299" s="94" t="s">
        <v>1400</v>
      </c>
      <c r="B1299" s="111"/>
      <c r="C1299" s="111"/>
      <c r="D1299" s="97">
        <f t="shared" si="20"/>
      </c>
      <c r="E1299" s="8"/>
    </row>
    <row r="1300" spans="1:5" ht="19.5" customHeight="1">
      <c r="A1300" s="94" t="s">
        <v>234</v>
      </c>
      <c r="B1300" s="111"/>
      <c r="C1300" s="111">
        <v>9770</v>
      </c>
      <c r="D1300" s="97">
        <f t="shared" si="20"/>
      </c>
      <c r="E1300" s="8"/>
    </row>
    <row r="1301" spans="1:5" ht="19.5" customHeight="1">
      <c r="A1301" s="94" t="s">
        <v>235</v>
      </c>
      <c r="B1301" s="113">
        <f>SUM(B1302)</f>
        <v>2632</v>
      </c>
      <c r="C1301" s="113">
        <f>SUM(C1302)</f>
        <v>6000</v>
      </c>
      <c r="D1301" s="97">
        <f t="shared" si="20"/>
        <v>228</v>
      </c>
      <c r="E1301" s="8"/>
    </row>
    <row r="1302" spans="1:5" ht="19.5" customHeight="1">
      <c r="A1302" s="94" t="s">
        <v>236</v>
      </c>
      <c r="B1302" s="113">
        <f>SUM(B1303:B1306)</f>
        <v>2632</v>
      </c>
      <c r="C1302" s="113">
        <f>SUM(C1303:C1306)</f>
        <v>6000</v>
      </c>
      <c r="D1302" s="97">
        <f t="shared" si="20"/>
        <v>228</v>
      </c>
      <c r="E1302" s="8"/>
    </row>
    <row r="1303" spans="1:5" ht="19.5" customHeight="1">
      <c r="A1303" s="94" t="s">
        <v>1524</v>
      </c>
      <c r="B1303" s="114">
        <v>2632</v>
      </c>
      <c r="C1303" s="111">
        <v>6000</v>
      </c>
      <c r="D1303" s="97">
        <f t="shared" si="20"/>
        <v>228</v>
      </c>
      <c r="E1303" s="8"/>
    </row>
    <row r="1304" spans="1:5" ht="19.5" customHeight="1">
      <c r="A1304" s="94" t="s">
        <v>1401</v>
      </c>
      <c r="B1304" s="111"/>
      <c r="C1304" s="111"/>
      <c r="D1304" s="97">
        <f t="shared" si="20"/>
      </c>
      <c r="E1304" s="8"/>
    </row>
    <row r="1305" spans="1:5" ht="19.5" customHeight="1">
      <c r="A1305" s="94" t="s">
        <v>1402</v>
      </c>
      <c r="B1305" s="111"/>
      <c r="C1305" s="111"/>
      <c r="D1305" s="97">
        <f t="shared" si="20"/>
      </c>
      <c r="E1305" s="8"/>
    </row>
    <row r="1306" spans="1:5" ht="19.5" customHeight="1">
      <c r="A1306" s="94" t="s">
        <v>1403</v>
      </c>
      <c r="B1306" s="111"/>
      <c r="C1306" s="111"/>
      <c r="D1306" s="97">
        <f t="shared" si="20"/>
      </c>
      <c r="E1306" s="8"/>
    </row>
    <row r="1307" spans="1:5" s="57" customFormat="1" ht="19.5" customHeight="1">
      <c r="A1307" s="94" t="s">
        <v>237</v>
      </c>
      <c r="B1307" s="113">
        <f>SUM(B1308)</f>
        <v>0</v>
      </c>
      <c r="C1307" s="113">
        <f>SUM(C1308)</f>
        <v>0</v>
      </c>
      <c r="D1307" s="97">
        <f t="shared" si="20"/>
      </c>
      <c r="E1307" s="145"/>
    </row>
    <row r="1308" spans="1:5" s="57" customFormat="1" ht="19.5" customHeight="1">
      <c r="A1308" s="94" t="s">
        <v>1404</v>
      </c>
      <c r="B1308" s="111"/>
      <c r="C1308" s="111"/>
      <c r="D1308" s="97">
        <f t="shared" si="20"/>
      </c>
      <c r="E1308" s="145"/>
    </row>
    <row r="1309" spans="1:5" ht="19.5" customHeight="1">
      <c r="A1309" s="94" t="s">
        <v>238</v>
      </c>
      <c r="B1309" s="113">
        <f>SUM(B1310:B1311)</f>
        <v>215</v>
      </c>
      <c r="C1309" s="113">
        <f>SUM(C1310:C1311)</f>
        <v>2938</v>
      </c>
      <c r="D1309" s="97">
        <f t="shared" si="20"/>
        <v>1366.5</v>
      </c>
      <c r="E1309" s="8"/>
    </row>
    <row r="1310" spans="1:5" ht="19.5" customHeight="1">
      <c r="A1310" s="94" t="s">
        <v>1405</v>
      </c>
      <c r="B1310" s="111"/>
      <c r="C1310" s="111"/>
      <c r="D1310" s="97">
        <f t="shared" si="20"/>
      </c>
      <c r="E1310" s="8"/>
    </row>
    <row r="1311" spans="1:5" ht="19.5" customHeight="1">
      <c r="A1311" s="94" t="s">
        <v>1406</v>
      </c>
      <c r="B1311" s="111">
        <v>215</v>
      </c>
      <c r="C1311" s="111">
        <v>2938</v>
      </c>
      <c r="D1311" s="97">
        <f t="shared" si="20"/>
        <v>1366.5</v>
      </c>
      <c r="E1311" s="8"/>
    </row>
    <row r="1312" spans="1:5" ht="19.5" customHeight="1">
      <c r="A1312" s="94"/>
      <c r="B1312" s="111"/>
      <c r="C1312" s="111"/>
      <c r="D1312" s="97">
        <f t="shared" si="20"/>
      </c>
      <c r="E1312" s="8"/>
    </row>
    <row r="1313" spans="1:5" ht="19.5" customHeight="1">
      <c r="A1313" s="94"/>
      <c r="B1313" s="111"/>
      <c r="C1313" s="111"/>
      <c r="D1313" s="97">
        <f t="shared" si="20"/>
      </c>
      <c r="E1313" s="8"/>
    </row>
    <row r="1314" spans="1:5" ht="19.5" customHeight="1">
      <c r="A1314" s="95" t="s">
        <v>239</v>
      </c>
      <c r="B1314" s="110">
        <f>SUM(B1309,B1307,B1301,B1300,B1247,B1229,B1151,B1141,B1126,B1099,B1025,B961,B831,B811,B738,B667,B551,B502,B446,B392,B273,B261,B258,B5,)</f>
        <v>396012</v>
      </c>
      <c r="C1314" s="110">
        <f>SUM(C1309,C1307,C1301,C1300,C1247,C1229,C1151,C1141,C1126,C1099,C1025,C961,C831,C811,C738,C667,C551,C502,C446,C392,C273,C261,C258,C5,)</f>
        <v>327000</v>
      </c>
      <c r="D1314" s="97">
        <f t="shared" si="20"/>
        <v>82.6</v>
      </c>
      <c r="E1314" s="8"/>
    </row>
    <row r="1315" spans="1:4" s="18" customFormat="1" ht="19.5" customHeight="1">
      <c r="A1315" s="88"/>
      <c r="B1315" s="107"/>
      <c r="C1315" s="107"/>
      <c r="D1315" s="90"/>
    </row>
    <row r="1316" spans="1:4" s="18" customFormat="1" ht="19.5" customHeight="1">
      <c r="A1316" s="88"/>
      <c r="B1316" s="107"/>
      <c r="C1316" s="107"/>
      <c r="D1316" s="90"/>
    </row>
    <row r="1317" spans="1:4" s="18" customFormat="1" ht="19.5" customHeight="1">
      <c r="A1317" s="88"/>
      <c r="B1317" s="107"/>
      <c r="C1317" s="107"/>
      <c r="D1317" s="90"/>
    </row>
    <row r="1318" spans="1:4" s="18" customFormat="1" ht="19.5" customHeight="1">
      <c r="A1318" s="88"/>
      <c r="B1318" s="107"/>
      <c r="C1318" s="107"/>
      <c r="D1318" s="90"/>
    </row>
    <row r="1319" spans="1:4" s="18" customFormat="1" ht="19.5" customHeight="1">
      <c r="A1319" s="88"/>
      <c r="B1319" s="107"/>
      <c r="C1319" s="107"/>
      <c r="D1319" s="90"/>
    </row>
    <row r="1320" spans="1:4" s="18" customFormat="1" ht="14.25">
      <c r="A1320" s="88"/>
      <c r="B1320" s="107"/>
      <c r="C1320" s="107"/>
      <c r="D1320" s="90"/>
    </row>
    <row r="1321" spans="1:4" s="18" customFormat="1" ht="14.25">
      <c r="A1321" s="88"/>
      <c r="B1321" s="107"/>
      <c r="C1321" s="107"/>
      <c r="D1321" s="90"/>
    </row>
    <row r="1322" spans="1:4" s="18" customFormat="1" ht="14.25">
      <c r="A1322" s="88"/>
      <c r="B1322" s="107"/>
      <c r="C1322" s="107"/>
      <c r="D1322" s="90"/>
    </row>
    <row r="1323" spans="1:4" s="18" customFormat="1" ht="14.25">
      <c r="A1323" s="88"/>
      <c r="B1323" s="107"/>
      <c r="C1323" s="107"/>
      <c r="D1323" s="90"/>
    </row>
    <row r="1324" spans="1:4" s="18" customFormat="1" ht="14.25">
      <c r="A1324" s="88"/>
      <c r="B1324" s="107"/>
      <c r="C1324" s="107"/>
      <c r="D1324" s="90"/>
    </row>
    <row r="1325" spans="1:4" s="18" customFormat="1" ht="14.25">
      <c r="A1325" s="88"/>
      <c r="B1325" s="107"/>
      <c r="C1325" s="107"/>
      <c r="D1325" s="90"/>
    </row>
    <row r="1326" spans="1:4" s="18" customFormat="1" ht="14.25">
      <c r="A1326" s="88"/>
      <c r="B1326" s="107"/>
      <c r="C1326" s="107"/>
      <c r="D1326" s="90"/>
    </row>
    <row r="1327" spans="1:4" s="18" customFormat="1" ht="14.25">
      <c r="A1327" s="88"/>
      <c r="B1327" s="107"/>
      <c r="C1327" s="107"/>
      <c r="D1327" s="90"/>
    </row>
    <row r="1328" spans="1:4" s="18" customFormat="1" ht="14.25">
      <c r="A1328" s="88"/>
      <c r="B1328" s="107"/>
      <c r="C1328" s="107"/>
      <c r="D1328" s="90"/>
    </row>
    <row r="1329" spans="2:4" ht="14.25">
      <c r="B1329" s="107"/>
      <c r="C1329" s="107"/>
      <c r="D1329" s="90"/>
    </row>
    <row r="1330" spans="2:4" ht="14.25">
      <c r="B1330" s="107"/>
      <c r="C1330" s="107"/>
      <c r="D1330" s="90"/>
    </row>
    <row r="1331" spans="2:4" ht="14.25">
      <c r="B1331" s="107"/>
      <c r="C1331" s="107"/>
      <c r="D1331" s="90"/>
    </row>
    <row r="1332" spans="2:4" ht="14.25">
      <c r="B1332" s="107"/>
      <c r="C1332" s="107"/>
      <c r="D1332" s="90"/>
    </row>
    <row r="1333" spans="2:4" ht="14.25">
      <c r="B1333" s="107"/>
      <c r="C1333" s="107"/>
      <c r="D1333" s="90"/>
    </row>
    <row r="1334" spans="2:4" ht="14.25">
      <c r="B1334" s="107"/>
      <c r="C1334" s="107"/>
      <c r="D1334" s="90"/>
    </row>
    <row r="1335" spans="2:4" ht="14.25">
      <c r="B1335" s="107"/>
      <c r="C1335" s="107"/>
      <c r="D1335" s="90"/>
    </row>
    <row r="1336" spans="2:4" ht="14.25">
      <c r="B1336" s="107"/>
      <c r="C1336" s="107"/>
      <c r="D1336" s="90"/>
    </row>
    <row r="1337" spans="2:4" ht="14.25">
      <c r="B1337" s="107"/>
      <c r="C1337" s="107"/>
      <c r="D1337" s="90"/>
    </row>
    <row r="1338" spans="2:4" ht="14.25">
      <c r="B1338" s="107"/>
      <c r="C1338" s="107"/>
      <c r="D1338" s="90"/>
    </row>
    <row r="1339" spans="2:4" ht="14.25">
      <c r="B1339" s="107"/>
      <c r="C1339" s="107"/>
      <c r="D1339" s="90"/>
    </row>
    <row r="1340" spans="2:4" ht="14.25">
      <c r="B1340" s="107"/>
      <c r="C1340" s="107"/>
      <c r="D1340" s="90"/>
    </row>
    <row r="1341" spans="2:4" ht="14.25">
      <c r="B1341" s="107"/>
      <c r="C1341" s="107"/>
      <c r="D1341" s="90"/>
    </row>
    <row r="1342" spans="2:4" ht="14.25">
      <c r="B1342" s="107"/>
      <c r="C1342" s="107"/>
      <c r="D1342" s="90"/>
    </row>
    <row r="1343" spans="2:4" ht="14.25">
      <c r="B1343" s="107"/>
      <c r="C1343" s="107"/>
      <c r="D1343" s="90"/>
    </row>
    <row r="1344" spans="2:4" ht="14.25">
      <c r="B1344" s="107"/>
      <c r="C1344" s="107"/>
      <c r="D1344" s="90"/>
    </row>
    <row r="1345" spans="2:4" ht="14.25">
      <c r="B1345" s="107"/>
      <c r="C1345" s="107"/>
      <c r="D1345" s="90"/>
    </row>
    <row r="1346" spans="2:4" ht="14.25">
      <c r="B1346" s="107"/>
      <c r="C1346" s="107"/>
      <c r="D1346" s="90"/>
    </row>
    <row r="1347" spans="2:4" ht="14.25">
      <c r="B1347" s="107"/>
      <c r="C1347" s="107"/>
      <c r="D1347" s="90"/>
    </row>
    <row r="1348" spans="2:4" ht="14.25">
      <c r="B1348" s="107"/>
      <c r="C1348" s="107"/>
      <c r="D1348" s="90"/>
    </row>
    <row r="1349" spans="2:4" ht="14.25">
      <c r="B1349" s="107"/>
      <c r="C1349" s="107"/>
      <c r="D1349" s="90"/>
    </row>
    <row r="1350" spans="2:4" ht="14.25">
      <c r="B1350" s="107"/>
      <c r="C1350" s="107"/>
      <c r="D1350" s="90"/>
    </row>
    <row r="1351" spans="2:4" ht="14.25">
      <c r="B1351" s="107"/>
      <c r="C1351" s="107"/>
      <c r="D1351" s="90"/>
    </row>
    <row r="1352" spans="2:4" ht="14.25">
      <c r="B1352" s="107"/>
      <c r="C1352" s="107"/>
      <c r="D1352" s="90"/>
    </row>
    <row r="1353" spans="2:4" ht="14.25">
      <c r="B1353" s="107"/>
      <c r="C1353" s="107"/>
      <c r="D1353" s="90"/>
    </row>
    <row r="1354" spans="2:4" ht="14.25">
      <c r="B1354" s="107"/>
      <c r="C1354" s="107"/>
      <c r="D1354" s="90"/>
    </row>
    <row r="1355" spans="2:4" ht="14.25">
      <c r="B1355" s="107"/>
      <c r="C1355" s="107"/>
      <c r="D1355" s="90"/>
    </row>
    <row r="1356" spans="2:4" ht="14.25">
      <c r="B1356" s="107"/>
      <c r="C1356" s="107"/>
      <c r="D1356" s="90"/>
    </row>
    <row r="1357" spans="2:4" ht="14.25">
      <c r="B1357" s="107"/>
      <c r="C1357" s="107"/>
      <c r="D1357" s="90"/>
    </row>
    <row r="1358" spans="2:4" ht="14.25">
      <c r="B1358" s="107"/>
      <c r="C1358" s="107"/>
      <c r="D1358" s="90"/>
    </row>
    <row r="1359" spans="2:4" ht="14.25">
      <c r="B1359" s="107"/>
      <c r="C1359" s="107"/>
      <c r="D1359" s="90"/>
    </row>
    <row r="1360" spans="2:4" ht="14.25">
      <c r="B1360" s="107"/>
      <c r="C1360" s="107"/>
      <c r="D1360" s="90"/>
    </row>
    <row r="1361" spans="2:4" ht="14.25">
      <c r="B1361" s="107"/>
      <c r="C1361" s="107"/>
      <c r="D1361" s="90"/>
    </row>
    <row r="1362" spans="2:4" ht="14.25">
      <c r="B1362" s="107"/>
      <c r="C1362" s="107"/>
      <c r="D1362" s="90"/>
    </row>
    <row r="1363" spans="2:4" ht="14.25">
      <c r="B1363" s="107"/>
      <c r="C1363" s="107"/>
      <c r="D1363" s="90"/>
    </row>
    <row r="1364" spans="2:4" ht="14.25">
      <c r="B1364" s="107"/>
      <c r="C1364" s="107"/>
      <c r="D1364" s="90"/>
    </row>
    <row r="1365" spans="2:4" ht="14.25">
      <c r="B1365" s="107"/>
      <c r="C1365" s="107"/>
      <c r="D1365" s="90"/>
    </row>
    <row r="1366" spans="2:4" ht="14.25">
      <c r="B1366" s="107"/>
      <c r="C1366" s="107"/>
      <c r="D1366" s="90"/>
    </row>
    <row r="1367" spans="2:4" ht="14.25">
      <c r="B1367" s="107"/>
      <c r="C1367" s="107"/>
      <c r="D1367" s="90"/>
    </row>
    <row r="1368" spans="2:4" ht="14.25">
      <c r="B1368" s="107"/>
      <c r="C1368" s="107"/>
      <c r="D1368" s="90"/>
    </row>
    <row r="1369" spans="2:4" ht="14.25">
      <c r="B1369" s="107"/>
      <c r="C1369" s="107"/>
      <c r="D1369" s="90"/>
    </row>
    <row r="1370" spans="2:4" ht="14.25">
      <c r="B1370" s="107"/>
      <c r="C1370" s="107"/>
      <c r="D1370" s="90"/>
    </row>
    <row r="1371" spans="2:4" ht="14.25">
      <c r="B1371" s="107"/>
      <c r="C1371" s="107"/>
      <c r="D1371" s="90"/>
    </row>
  </sheetData>
  <sheetProtection/>
  <protectedRanges>
    <protectedRange sqref="E5:E1314" name="区域20"/>
    <protectedRange sqref="B1231:C1238 B1240:C1242 B1244:C1246 B1249:C1262 B1264:C1276 B1278:C1281 B1283:C1287 B1289:C1300 B1303:C1306 B1308:C1308 B1310:C1311" name="区域19"/>
    <protectedRange sqref="B1101:C1109 B1111:C1116 B1118:C1122 B1124:C1125 B1128:C1133 B1135:C1140 B1142:C1150 B1153:C1171 B1173:C1190 B1192:C1199 B1201:C1212 B1214:C1228" name="区域18"/>
    <protectedRange sqref="B963:C984 B986:C994 B996:C1004 B1006:C1009 B1011:C1016 B1018:C1021 B1023:C1024 B1027:C1035 B1037:C1051 B1053:C1056 B1058:C1070 B1072:C1078 B1080:C1084 B1086:C1091 B1093:C1098" name="区域17"/>
    <protectedRange sqref="B833:C856 B858:C875 B876:C884 B886:C903 B904:C911 B913:C922 B924:C933 B935:C939 B941:C946 B948:C953 B955:C957 B959:C960" name="区域16"/>
    <protectedRange sqref="B669:C672 B674:C685 B687:C689 B691:C701 B703:C704 B706:C708 B710:C718 B720:C723 B725:C729 B731:C733 B735:C737 B740:C747 B749:C751 B753:C759 B761:C765 B767:C772 B774:C778 B780:C781 B783:C786 B788:C794 B796:C810 B813:C824 B826:C830" name="区域15"/>
    <protectedRange sqref="B589:C591 B593:C601 B603:C609 B611:C615 B617:C622 B624:C631 B633:C636 B638:C641 B643:C644 B646:C647 B649:C650 B652:C653 B655:C656 B658:C660 B662:C666" name="区域14"/>
    <protectedRange sqref="B484:C489 B491:C493 B495:C496 B498:C501 B504:C516 B518:C524 B526:C535 B537:C546 B548:C550 B553:C565 B567:C576 B578:C578 B580:C587" name="区域13"/>
    <protectedRange sqref="B421:C423 B425:C427 B429:C431 B433:C437 B439:C445 B448:C451 B453:C460 B462:C466 B468:C472 B474:C477 B479:C482" name="区域12"/>
    <protectedRange sqref="B479:C482 B484:C489 B491:C493 B495:C496 B498:C501 B504:C516 B518:C524 B526:C535 B537:C546 B548:C550" name="区域11"/>
    <protectedRange sqref="B421:C423 B425:C427 B429:C431 B433:C437 B439:C445 B448:C451 B453:C460 B462:C466 B468:C472 B474:C477" name="区域10"/>
    <protectedRange sqref="B383:C391 B394:C397 B399:C406 B408:C413 B415:C419" name="区域9"/>
    <protectedRange sqref="B335:C347 B349:C356 B358:C365 B367:C373 B375:C381" name="区域8"/>
    <protectedRange sqref="B275:C283 B285:C305 B307:C312 B314:C324 B326:C333" name="区域7"/>
    <protectedRange sqref="B244:C248 B250:C254 B256:C257 B259:C260 B263:C272" name="区域6"/>
    <protectedRange sqref="B211:C217 B219:C224 B226:C230 B232:C236 B238:C242" name="区域5"/>
    <protectedRange sqref="B175:C180 B182:C187 B189:C196 B198:C202 B204:C209" name="区域4"/>
    <protectedRange sqref="B120:C127 B129:C138 B140:C150 B152:C160 B162:C173" name="区域3"/>
    <protectedRange sqref="B63:C72 B74:C84 B86:C93 B95:C103 B105:C118" name="区域2"/>
    <protectedRange sqref="B7:C17 B19:C26 B28:C38 B40:C50 B52:C61" name="区域1"/>
  </protectedRanges>
  <mergeCells count="1">
    <mergeCell ref="A2:E2"/>
  </mergeCells>
  <printOptions horizontalCentered="1"/>
  <pageMargins left="0.31496062992125984" right="0.31496062992125984" top="0.5511811023622047" bottom="0.35433070866141736" header="0.31496062992125984" footer="0.31496062992125984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79"/>
  <sheetViews>
    <sheetView showGridLines="0" showZeros="0" zoomScale="93" zoomScaleNormal="93" zoomScalePageLayoutView="0" workbookViewId="0" topLeftCell="C1">
      <pane ySplit="5" topLeftCell="A6" activePane="bottomLeft" state="frozen"/>
      <selection pane="topLeft" activeCell="A3" sqref="A3"/>
      <selection pane="bottomLeft" activeCell="F18" sqref="F18"/>
    </sheetView>
  </sheetViews>
  <sheetFormatPr defaultColWidth="9.00390625" defaultRowHeight="14.25"/>
  <cols>
    <col min="1" max="1" width="43.625" style="18" customWidth="1"/>
    <col min="2" max="2" width="20.50390625" style="118" customWidth="1"/>
    <col min="3" max="3" width="16.625" style="118" customWidth="1"/>
    <col min="4" max="4" width="43.625" style="44" customWidth="1"/>
    <col min="5" max="5" width="19.50390625" style="129" customWidth="1"/>
    <col min="6" max="6" width="16.625" style="118" customWidth="1"/>
    <col min="7" max="16384" width="9.00390625" style="18" customWidth="1"/>
  </cols>
  <sheetData>
    <row r="1" spans="1:2" ht="18" customHeight="1">
      <c r="A1" s="13" t="s">
        <v>240</v>
      </c>
      <c r="B1" s="117"/>
    </row>
    <row r="2" spans="1:6" s="13" customFormat="1" ht="20.25">
      <c r="A2" s="215" t="s">
        <v>1437</v>
      </c>
      <c r="B2" s="215"/>
      <c r="C2" s="215"/>
      <c r="D2" s="215"/>
      <c r="E2" s="215"/>
      <c r="F2" s="215"/>
    </row>
    <row r="3" spans="1:6" ht="20.25" customHeight="1">
      <c r="A3" s="13"/>
      <c r="B3" s="117"/>
      <c r="F3" s="130" t="s">
        <v>9</v>
      </c>
    </row>
    <row r="4" spans="1:6" ht="31.5" customHeight="1">
      <c r="A4" s="217" t="s">
        <v>241</v>
      </c>
      <c r="B4" s="218"/>
      <c r="C4" s="219"/>
      <c r="D4" s="220" t="s">
        <v>596</v>
      </c>
      <c r="E4" s="221"/>
      <c r="F4" s="222"/>
    </row>
    <row r="5" spans="1:6" ht="21.75" customHeight="1">
      <c r="A5" s="22" t="s">
        <v>10</v>
      </c>
      <c r="B5" s="119" t="s">
        <v>11</v>
      </c>
      <c r="C5" s="120" t="s">
        <v>12</v>
      </c>
      <c r="D5" s="45" t="s">
        <v>295</v>
      </c>
      <c r="E5" s="119" t="s">
        <v>11</v>
      </c>
      <c r="F5" s="120" t="s">
        <v>12</v>
      </c>
    </row>
    <row r="6" spans="1:6" ht="19.5" customHeight="1">
      <c r="A6" s="29" t="s">
        <v>243</v>
      </c>
      <c r="B6" s="121">
        <f>SUM('表一'!B33)</f>
        <v>89728</v>
      </c>
      <c r="C6" s="121">
        <f>SUM('表一'!C33)</f>
        <v>97500</v>
      </c>
      <c r="D6" s="46" t="s">
        <v>244</v>
      </c>
      <c r="E6" s="121">
        <f>SUM('表二'!B1314)</f>
        <v>396012</v>
      </c>
      <c r="F6" s="121">
        <f>SUM('表二'!C1314)</f>
        <v>327000</v>
      </c>
    </row>
    <row r="7" spans="1:6" ht="19.5" customHeight="1">
      <c r="A7" s="30" t="s">
        <v>245</v>
      </c>
      <c r="B7" s="122">
        <f>SUM(B8,B60,B61,B66:B68)</f>
        <v>326116</v>
      </c>
      <c r="C7" s="122">
        <f>SUM(C8,C60,C61,C66:C68)</f>
        <v>242500</v>
      </c>
      <c r="D7" s="80" t="s">
        <v>1445</v>
      </c>
      <c r="E7" s="122">
        <f>SUM(E8,E60,E64:E67)</f>
        <v>19832</v>
      </c>
      <c r="F7" s="122">
        <f>SUM(F8,F60,F64:F67)</f>
        <v>13000</v>
      </c>
    </row>
    <row r="8" spans="1:6" ht="19.5" customHeight="1">
      <c r="A8" s="31" t="s">
        <v>247</v>
      </c>
      <c r="B8" s="123">
        <f>SUM(B9,B16,B37,)</f>
        <v>306970</v>
      </c>
      <c r="C8" s="123">
        <f>SUM(C9,C16,C37,)</f>
        <v>241344</v>
      </c>
      <c r="D8" s="79" t="s">
        <v>1438</v>
      </c>
      <c r="E8" s="123">
        <f>SUM(E9:E10)</f>
        <v>11516</v>
      </c>
      <c r="F8" s="123">
        <f>SUM(F9:F10)</f>
        <v>13000</v>
      </c>
    </row>
    <row r="9" spans="1:6" ht="19.5" customHeight="1">
      <c r="A9" s="31" t="s">
        <v>248</v>
      </c>
      <c r="B9" s="121">
        <f>SUM(B10:B15)</f>
        <v>12907</v>
      </c>
      <c r="C9" s="121">
        <f>SUM(C10:C15)</f>
        <v>12907</v>
      </c>
      <c r="D9" s="79" t="s">
        <v>1493</v>
      </c>
      <c r="E9" s="124">
        <v>428</v>
      </c>
      <c r="F9" s="125">
        <v>428</v>
      </c>
    </row>
    <row r="10" spans="1:6" ht="19.5" customHeight="1">
      <c r="A10" s="83" t="s">
        <v>1498</v>
      </c>
      <c r="B10" s="124">
        <v>263</v>
      </c>
      <c r="C10" s="125">
        <v>263</v>
      </c>
      <c r="D10" s="79" t="s">
        <v>1495</v>
      </c>
      <c r="E10" s="214">
        <v>11088</v>
      </c>
      <c r="F10" s="125">
        <v>12572</v>
      </c>
    </row>
    <row r="11" spans="1:6" ht="19.5" customHeight="1">
      <c r="A11" s="78" t="s">
        <v>1494</v>
      </c>
      <c r="B11" s="124">
        <v>1593</v>
      </c>
      <c r="C11" s="212">
        <v>1593</v>
      </c>
      <c r="D11" s="47"/>
      <c r="E11" s="124"/>
      <c r="F11" s="125"/>
    </row>
    <row r="12" spans="1:10" ht="19.5" customHeight="1">
      <c r="A12" s="40" t="s">
        <v>249</v>
      </c>
      <c r="B12" s="124">
        <v>3425</v>
      </c>
      <c r="C12" s="125">
        <v>3425</v>
      </c>
      <c r="D12" s="85" t="s">
        <v>1411</v>
      </c>
      <c r="E12" s="124"/>
      <c r="F12" s="125"/>
      <c r="J12" s="211"/>
    </row>
    <row r="13" spans="1:6" ht="19.5" customHeight="1">
      <c r="A13" s="40" t="s">
        <v>250</v>
      </c>
      <c r="B13" s="124">
        <v>60</v>
      </c>
      <c r="C13" s="125">
        <v>60</v>
      </c>
      <c r="D13" s="31"/>
      <c r="E13" s="124"/>
      <c r="F13" s="125"/>
    </row>
    <row r="14" spans="1:6" ht="19.5" customHeight="1">
      <c r="A14" s="40" t="s">
        <v>588</v>
      </c>
      <c r="B14" s="124">
        <v>7566</v>
      </c>
      <c r="C14" s="125">
        <v>7566</v>
      </c>
      <c r="D14" s="79" t="s">
        <v>1411</v>
      </c>
      <c r="E14" s="124"/>
      <c r="F14" s="125"/>
    </row>
    <row r="15" spans="1:6" ht="19.5" customHeight="1">
      <c r="A15" s="40" t="s">
        <v>251</v>
      </c>
      <c r="B15" s="124"/>
      <c r="C15" s="125"/>
      <c r="D15" s="85" t="s">
        <v>1411</v>
      </c>
      <c r="E15" s="124"/>
      <c r="F15" s="125"/>
    </row>
    <row r="16" spans="1:6" ht="19.5" customHeight="1">
      <c r="A16" s="40" t="s">
        <v>252</v>
      </c>
      <c r="B16" s="121">
        <f>SUM(B17:B36)</f>
        <v>212662</v>
      </c>
      <c r="C16" s="121">
        <f>SUM(C17:C36)</f>
        <v>185209</v>
      </c>
      <c r="D16" s="85" t="s">
        <v>1411</v>
      </c>
      <c r="E16" s="124"/>
      <c r="F16" s="125"/>
    </row>
    <row r="17" spans="1:6" ht="19.5" customHeight="1">
      <c r="A17" s="40" t="s">
        <v>253</v>
      </c>
      <c r="B17" s="124"/>
      <c r="C17" s="125"/>
      <c r="D17" s="85" t="s">
        <v>1411</v>
      </c>
      <c r="E17" s="124"/>
      <c r="F17" s="125"/>
    </row>
    <row r="18" spans="1:9" ht="19.5" customHeight="1">
      <c r="A18" s="41" t="s">
        <v>254</v>
      </c>
      <c r="B18" s="124">
        <v>98594</v>
      </c>
      <c r="C18" s="125">
        <v>109842</v>
      </c>
      <c r="D18" s="79" t="s">
        <v>1411</v>
      </c>
      <c r="E18" s="124"/>
      <c r="F18" s="125"/>
      <c r="I18" s="132"/>
    </row>
    <row r="19" spans="1:6" ht="19.5" customHeight="1">
      <c r="A19" s="42" t="s">
        <v>255</v>
      </c>
      <c r="B19" s="126"/>
      <c r="C19" s="125"/>
      <c r="D19" s="31" t="s">
        <v>1419</v>
      </c>
      <c r="E19" s="124"/>
      <c r="F19" s="125"/>
    </row>
    <row r="20" spans="1:6" ht="19.5" customHeight="1">
      <c r="A20" s="42" t="s">
        <v>256</v>
      </c>
      <c r="B20" s="126">
        <v>6782</v>
      </c>
      <c r="C20" s="212">
        <v>5060</v>
      </c>
      <c r="D20" s="85" t="s">
        <v>1411</v>
      </c>
      <c r="E20" s="124"/>
      <c r="F20" s="125"/>
    </row>
    <row r="21" spans="1:6" ht="19.5" customHeight="1">
      <c r="A21" s="42" t="s">
        <v>257</v>
      </c>
      <c r="B21" s="126"/>
      <c r="C21" s="125"/>
      <c r="D21" s="31" t="s">
        <v>1419</v>
      </c>
      <c r="E21" s="124"/>
      <c r="F21" s="125"/>
    </row>
    <row r="22" spans="1:6" ht="19.5" customHeight="1">
      <c r="A22" s="42" t="s">
        <v>258</v>
      </c>
      <c r="B22" s="126"/>
      <c r="C22" s="125"/>
      <c r="D22" s="31" t="s">
        <v>1419</v>
      </c>
      <c r="E22" s="124"/>
      <c r="F22" s="125"/>
    </row>
    <row r="23" spans="1:6" ht="19.5" customHeight="1">
      <c r="A23" s="42" t="s">
        <v>259</v>
      </c>
      <c r="B23" s="126">
        <v>183</v>
      </c>
      <c r="C23" s="125"/>
      <c r="D23" s="31" t="s">
        <v>1419</v>
      </c>
      <c r="E23" s="124"/>
      <c r="F23" s="125"/>
    </row>
    <row r="24" spans="1:6" ht="19.5" customHeight="1">
      <c r="A24" s="42" t="s">
        <v>260</v>
      </c>
      <c r="B24" s="126">
        <v>2545</v>
      </c>
      <c r="C24" s="125">
        <v>2268</v>
      </c>
      <c r="D24" s="31" t="s">
        <v>1419</v>
      </c>
      <c r="E24" s="124"/>
      <c r="F24" s="125"/>
    </row>
    <row r="25" spans="1:6" ht="19.5" customHeight="1">
      <c r="A25" s="42" t="s">
        <v>261</v>
      </c>
      <c r="B25" s="126">
        <v>15713</v>
      </c>
      <c r="C25" s="125">
        <v>13557</v>
      </c>
      <c r="D25" s="31" t="s">
        <v>1419</v>
      </c>
      <c r="E25" s="124"/>
      <c r="F25" s="125"/>
    </row>
    <row r="26" spans="1:6" ht="19.5" customHeight="1">
      <c r="A26" s="42" t="s">
        <v>262</v>
      </c>
      <c r="B26" s="126">
        <v>13991</v>
      </c>
      <c r="C26" s="125">
        <v>13709</v>
      </c>
      <c r="D26" s="31" t="s">
        <v>1419</v>
      </c>
      <c r="E26" s="124"/>
      <c r="F26" s="125"/>
    </row>
    <row r="27" spans="1:6" ht="19.5" customHeight="1">
      <c r="A27" s="41" t="s">
        <v>263</v>
      </c>
      <c r="B27" s="124">
        <v>36230</v>
      </c>
      <c r="C27" s="125">
        <v>27345</v>
      </c>
      <c r="D27" s="31" t="s">
        <v>1419</v>
      </c>
      <c r="E27" s="124"/>
      <c r="F27" s="125"/>
    </row>
    <row r="28" spans="1:6" ht="19.5" customHeight="1">
      <c r="A28" s="42" t="s">
        <v>264</v>
      </c>
      <c r="B28" s="126">
        <v>2357</v>
      </c>
      <c r="C28" s="125">
        <v>2722</v>
      </c>
      <c r="D28" s="7" t="s">
        <v>1419</v>
      </c>
      <c r="E28" s="126"/>
      <c r="F28" s="131"/>
    </row>
    <row r="29" spans="1:6" ht="19.5" customHeight="1">
      <c r="A29" s="42" t="s">
        <v>265</v>
      </c>
      <c r="B29" s="126">
        <v>4825</v>
      </c>
      <c r="C29" s="125">
        <v>3793</v>
      </c>
      <c r="D29" s="7" t="s">
        <v>1419</v>
      </c>
      <c r="E29" s="126"/>
      <c r="F29" s="125"/>
    </row>
    <row r="30" spans="1:6" ht="19.5" customHeight="1">
      <c r="A30" s="42" t="s">
        <v>266</v>
      </c>
      <c r="B30" s="126"/>
      <c r="C30" s="125"/>
      <c r="D30" s="7" t="s">
        <v>1419</v>
      </c>
      <c r="E30" s="126"/>
      <c r="F30" s="125"/>
    </row>
    <row r="31" spans="1:6" ht="19.5" customHeight="1">
      <c r="A31" s="42" t="s">
        <v>267</v>
      </c>
      <c r="B31" s="126">
        <v>23155</v>
      </c>
      <c r="C31" s="125">
        <v>341</v>
      </c>
      <c r="D31" s="52" t="s">
        <v>1419</v>
      </c>
      <c r="E31" s="124"/>
      <c r="F31" s="125"/>
    </row>
    <row r="32" spans="1:6" ht="19.5" customHeight="1">
      <c r="A32" s="42" t="s">
        <v>268</v>
      </c>
      <c r="B32" s="126"/>
      <c r="C32" s="125"/>
      <c r="D32" s="7" t="s">
        <v>1419</v>
      </c>
      <c r="E32" s="126"/>
      <c r="F32" s="125"/>
    </row>
    <row r="33" spans="1:6" ht="19.5" customHeight="1">
      <c r="A33" s="42" t="s">
        <v>269</v>
      </c>
      <c r="B33" s="126">
        <v>400</v>
      </c>
      <c r="C33" s="125">
        <v>400</v>
      </c>
      <c r="D33" s="7" t="s">
        <v>1419</v>
      </c>
      <c r="E33" s="126"/>
      <c r="F33" s="125"/>
    </row>
    <row r="34" spans="1:6" ht="19.5" customHeight="1">
      <c r="A34" s="42" t="s">
        <v>270</v>
      </c>
      <c r="B34" s="126"/>
      <c r="C34" s="125"/>
      <c r="D34" s="7" t="s">
        <v>1419</v>
      </c>
      <c r="E34" s="126"/>
      <c r="F34" s="125"/>
    </row>
    <row r="35" spans="1:6" ht="19.5" customHeight="1">
      <c r="A35" s="42" t="s">
        <v>271</v>
      </c>
      <c r="B35" s="126">
        <v>7755</v>
      </c>
      <c r="C35" s="125">
        <v>6172</v>
      </c>
      <c r="D35" s="7" t="s">
        <v>1419</v>
      </c>
      <c r="E35" s="126"/>
      <c r="F35" s="125"/>
    </row>
    <row r="36" spans="1:6" ht="19.5" customHeight="1">
      <c r="A36" s="42" t="s">
        <v>272</v>
      </c>
      <c r="B36" s="126">
        <v>132</v>
      </c>
      <c r="C36" s="125"/>
      <c r="D36" s="7" t="s">
        <v>1419</v>
      </c>
      <c r="E36" s="126"/>
      <c r="F36" s="125"/>
    </row>
    <row r="37" spans="1:6" ht="19.5" customHeight="1">
      <c r="A37" s="42" t="s">
        <v>273</v>
      </c>
      <c r="B37" s="121">
        <f>SUM(B38:B57)</f>
        <v>81401</v>
      </c>
      <c r="C37" s="121">
        <f>SUM(C38:C57)</f>
        <v>43228</v>
      </c>
      <c r="D37" s="7" t="s">
        <v>1419</v>
      </c>
      <c r="E37" s="126"/>
      <c r="F37" s="125"/>
    </row>
    <row r="38" spans="1:6" ht="19.5" customHeight="1">
      <c r="A38" s="42" t="s">
        <v>209</v>
      </c>
      <c r="B38" s="126">
        <v>71</v>
      </c>
      <c r="C38" s="125"/>
      <c r="D38" s="7" t="s">
        <v>1419</v>
      </c>
      <c r="E38" s="126"/>
      <c r="F38" s="125"/>
    </row>
    <row r="39" spans="1:6" ht="19.5" customHeight="1">
      <c r="A39" s="42" t="s">
        <v>274</v>
      </c>
      <c r="B39" s="126"/>
      <c r="C39" s="125"/>
      <c r="D39" s="7" t="s">
        <v>1419</v>
      </c>
      <c r="E39" s="126"/>
      <c r="F39" s="125"/>
    </row>
    <row r="40" spans="1:6" ht="19.5" customHeight="1">
      <c r="A40" s="42" t="s">
        <v>275</v>
      </c>
      <c r="B40" s="126"/>
      <c r="C40" s="125"/>
      <c r="D40" s="31" t="s">
        <v>1419</v>
      </c>
      <c r="E40" s="124"/>
      <c r="F40" s="125"/>
    </row>
    <row r="41" spans="1:6" ht="19.5" customHeight="1">
      <c r="A41" s="42" t="s">
        <v>276</v>
      </c>
      <c r="B41" s="126">
        <v>1282</v>
      </c>
      <c r="C41" s="125"/>
      <c r="D41" s="85" t="s">
        <v>1505</v>
      </c>
      <c r="E41" s="124"/>
      <c r="F41" s="125"/>
    </row>
    <row r="42" spans="1:6" ht="19.5" customHeight="1">
      <c r="A42" s="42" t="s">
        <v>210</v>
      </c>
      <c r="B42" s="126">
        <v>11134</v>
      </c>
      <c r="C42" s="125">
        <v>5756</v>
      </c>
      <c r="D42" s="31" t="s">
        <v>1419</v>
      </c>
      <c r="E42" s="124"/>
      <c r="F42" s="125"/>
    </row>
    <row r="43" spans="1:6" ht="19.5" customHeight="1">
      <c r="A43" s="42" t="s">
        <v>277</v>
      </c>
      <c r="B43" s="126">
        <v>1082</v>
      </c>
      <c r="C43" s="125"/>
      <c r="D43" s="85" t="s">
        <v>1508</v>
      </c>
      <c r="E43" s="124"/>
      <c r="F43" s="125"/>
    </row>
    <row r="44" spans="1:6" ht="19.5" customHeight="1">
      <c r="A44" s="42" t="s">
        <v>211</v>
      </c>
      <c r="B44" s="126">
        <v>847</v>
      </c>
      <c r="C44" s="125">
        <v>239</v>
      </c>
      <c r="D44" s="31" t="s">
        <v>1419</v>
      </c>
      <c r="E44" s="124"/>
      <c r="F44" s="125"/>
    </row>
    <row r="45" spans="1:6" ht="19.5" customHeight="1">
      <c r="A45" s="42" t="s">
        <v>278</v>
      </c>
      <c r="B45" s="126">
        <v>10246</v>
      </c>
      <c r="C45" s="125">
        <v>6693</v>
      </c>
      <c r="D45" s="31" t="s">
        <v>1419</v>
      </c>
      <c r="E45" s="124"/>
      <c r="F45" s="125"/>
    </row>
    <row r="46" spans="1:6" ht="19.5" customHeight="1">
      <c r="A46" s="42" t="s">
        <v>279</v>
      </c>
      <c r="B46" s="126">
        <v>6469</v>
      </c>
      <c r="C46" s="125">
        <v>4561</v>
      </c>
      <c r="D46" s="85" t="s">
        <v>1411</v>
      </c>
      <c r="E46" s="124"/>
      <c r="F46" s="125"/>
    </row>
    <row r="47" spans="1:6" ht="19.5" customHeight="1">
      <c r="A47" s="42" t="s">
        <v>213</v>
      </c>
      <c r="B47" s="126">
        <v>315</v>
      </c>
      <c r="C47" s="125"/>
      <c r="D47" s="76" t="s">
        <v>1492</v>
      </c>
      <c r="E47" s="124"/>
      <c r="F47" s="125"/>
    </row>
    <row r="48" spans="1:6" ht="19.5" customHeight="1">
      <c r="A48" s="42" t="s">
        <v>280</v>
      </c>
      <c r="B48" s="126"/>
      <c r="C48" s="125"/>
      <c r="D48" s="85" t="s">
        <v>1411</v>
      </c>
      <c r="E48" s="124"/>
      <c r="F48" s="125"/>
    </row>
    <row r="49" spans="1:6" ht="19.5" customHeight="1">
      <c r="A49" s="42" t="s">
        <v>281</v>
      </c>
      <c r="B49" s="126">
        <v>31552</v>
      </c>
      <c r="C49" s="125">
        <v>20474</v>
      </c>
      <c r="D49" s="85" t="s">
        <v>1505</v>
      </c>
      <c r="E49" s="124"/>
      <c r="F49" s="125"/>
    </row>
    <row r="50" spans="1:6" ht="19.5" customHeight="1">
      <c r="A50" s="42" t="s">
        <v>214</v>
      </c>
      <c r="B50" s="126">
        <v>7277</v>
      </c>
      <c r="C50" s="125"/>
      <c r="D50" s="85" t="s">
        <v>1411</v>
      </c>
      <c r="E50" s="124"/>
      <c r="F50" s="125"/>
    </row>
    <row r="51" spans="1:6" ht="19.5" customHeight="1">
      <c r="A51" s="42" t="s">
        <v>282</v>
      </c>
      <c r="B51" s="126">
        <v>10</v>
      </c>
      <c r="C51" s="125"/>
      <c r="D51" s="85" t="s">
        <v>1507</v>
      </c>
      <c r="E51" s="124"/>
      <c r="F51" s="125"/>
    </row>
    <row r="52" spans="1:6" ht="19.5" customHeight="1">
      <c r="A52" s="42" t="s">
        <v>283</v>
      </c>
      <c r="B52" s="126">
        <v>1593</v>
      </c>
      <c r="C52" s="125"/>
      <c r="D52" s="31" t="s">
        <v>1419</v>
      </c>
      <c r="E52" s="124"/>
      <c r="F52" s="125"/>
    </row>
    <row r="53" spans="1:6" ht="19.5" customHeight="1">
      <c r="A53" s="42" t="s">
        <v>284</v>
      </c>
      <c r="B53" s="126"/>
      <c r="C53" s="125"/>
      <c r="D53" s="85" t="s">
        <v>1506</v>
      </c>
      <c r="E53" s="124"/>
      <c r="F53" s="125"/>
    </row>
    <row r="54" spans="1:6" ht="19.5" customHeight="1">
      <c r="A54" s="42" t="s">
        <v>285</v>
      </c>
      <c r="B54" s="126">
        <v>1338</v>
      </c>
      <c r="C54" s="125">
        <v>1081</v>
      </c>
      <c r="D54" s="82" t="s">
        <v>1411</v>
      </c>
      <c r="E54" s="126"/>
      <c r="F54" s="125"/>
    </row>
    <row r="55" spans="1:6" ht="19.5" customHeight="1">
      <c r="A55" s="42" t="s">
        <v>215</v>
      </c>
      <c r="B55" s="126">
        <v>8175</v>
      </c>
      <c r="C55" s="125">
        <v>4424</v>
      </c>
      <c r="D55" s="7" t="s">
        <v>1419</v>
      </c>
      <c r="E55" s="126"/>
      <c r="F55" s="125"/>
    </row>
    <row r="56" spans="1:6" ht="19.5" customHeight="1">
      <c r="A56" s="42" t="s">
        <v>286</v>
      </c>
      <c r="B56" s="126"/>
      <c r="C56" s="125"/>
      <c r="D56" s="82" t="s">
        <v>1496</v>
      </c>
      <c r="E56" s="126"/>
      <c r="F56" s="125"/>
    </row>
    <row r="57" spans="1:6" ht="19.5" customHeight="1">
      <c r="A57" s="43" t="s">
        <v>287</v>
      </c>
      <c r="B57" s="127">
        <v>10</v>
      </c>
      <c r="C57" s="125"/>
      <c r="D57" s="87" t="s">
        <v>1506</v>
      </c>
      <c r="E57" s="126"/>
      <c r="F57" s="125"/>
    </row>
    <row r="58" spans="1:6" ht="19.5" customHeight="1">
      <c r="A58" s="43"/>
      <c r="B58" s="127"/>
      <c r="C58" s="125"/>
      <c r="D58" s="87" t="s">
        <v>1505</v>
      </c>
      <c r="E58" s="126"/>
      <c r="F58" s="125"/>
    </row>
    <row r="59" spans="1:6" ht="19.5" customHeight="1">
      <c r="A59" s="43"/>
      <c r="B59" s="127"/>
      <c r="C59" s="125"/>
      <c r="D59" s="87" t="s">
        <v>1509</v>
      </c>
      <c r="E59" s="126"/>
      <c r="F59" s="125"/>
    </row>
    <row r="60" spans="1:6" ht="19.5" customHeight="1">
      <c r="A60" s="40" t="s">
        <v>288</v>
      </c>
      <c r="B60" s="124"/>
      <c r="C60" s="125"/>
      <c r="D60" s="81" t="s">
        <v>1497</v>
      </c>
      <c r="E60" s="121">
        <f>SUM(E61:E63)</f>
        <v>5059</v>
      </c>
      <c r="F60" s="121">
        <f>SUM(F61:F63)</f>
        <v>0</v>
      </c>
    </row>
    <row r="61" spans="1:6" ht="19.5" customHeight="1">
      <c r="A61" s="40" t="s">
        <v>289</v>
      </c>
      <c r="B61" s="121">
        <f>SUM(B62:B65)</f>
        <v>10189</v>
      </c>
      <c r="C61" s="121">
        <f>SUM(C62:C65)</f>
        <v>1156</v>
      </c>
      <c r="D61" s="17" t="s">
        <v>1416</v>
      </c>
      <c r="E61" s="213">
        <v>5059</v>
      </c>
      <c r="F61" s="125"/>
    </row>
    <row r="62" spans="1:8" ht="19.5" customHeight="1">
      <c r="A62" s="17" t="s">
        <v>1413</v>
      </c>
      <c r="B62" s="124">
        <v>9603</v>
      </c>
      <c r="C62" s="125">
        <v>1156</v>
      </c>
      <c r="D62" s="77" t="s">
        <v>1414</v>
      </c>
      <c r="E62" s="124"/>
      <c r="F62" s="125"/>
      <c r="H62" s="132"/>
    </row>
    <row r="63" spans="1:6" ht="19.5" customHeight="1">
      <c r="A63" s="50" t="s">
        <v>1408</v>
      </c>
      <c r="B63" s="124">
        <v>586</v>
      </c>
      <c r="C63" s="125"/>
      <c r="D63" s="86" t="s">
        <v>1504</v>
      </c>
      <c r="E63" s="124"/>
      <c r="F63" s="125"/>
    </row>
    <row r="64" spans="1:9" ht="19.5" customHeight="1">
      <c r="A64" s="50" t="s">
        <v>1409</v>
      </c>
      <c r="B64" s="124"/>
      <c r="C64" s="125"/>
      <c r="D64" s="85" t="s">
        <v>1503</v>
      </c>
      <c r="E64" s="124"/>
      <c r="F64" s="125"/>
      <c r="I64" s="132"/>
    </row>
    <row r="65" spans="1:8" ht="19.5" customHeight="1">
      <c r="A65" s="50" t="s">
        <v>1410</v>
      </c>
      <c r="B65" s="124"/>
      <c r="C65" s="125"/>
      <c r="D65" s="146" t="s">
        <v>1420</v>
      </c>
      <c r="E65" s="147">
        <v>3257</v>
      </c>
      <c r="F65" s="148"/>
      <c r="H65" s="132"/>
    </row>
    <row r="66" spans="1:6" s="149" customFormat="1" ht="19.5" customHeight="1">
      <c r="A66" s="146" t="s">
        <v>1439</v>
      </c>
      <c r="B66" s="147"/>
      <c r="C66" s="148"/>
      <c r="D66" s="146" t="s">
        <v>1440</v>
      </c>
      <c r="E66" s="147"/>
      <c r="F66" s="148"/>
    </row>
    <row r="67" spans="1:6" ht="19.5" customHeight="1">
      <c r="A67" s="17" t="s">
        <v>1418</v>
      </c>
      <c r="B67" s="128">
        <v>8957</v>
      </c>
      <c r="C67" s="125"/>
      <c r="D67" s="40" t="s">
        <v>291</v>
      </c>
      <c r="E67" s="124"/>
      <c r="F67" s="125"/>
    </row>
    <row r="68" spans="1:6" ht="19.5" customHeight="1">
      <c r="A68" s="40" t="s">
        <v>290</v>
      </c>
      <c r="B68" s="128"/>
      <c r="C68" s="125"/>
      <c r="D68" s="79" t="s">
        <v>1411</v>
      </c>
      <c r="E68" s="124"/>
      <c r="F68" s="125"/>
    </row>
    <row r="69" spans="1:6" ht="19.5" customHeight="1">
      <c r="A69" s="17" t="s">
        <v>1412</v>
      </c>
      <c r="B69" s="128"/>
      <c r="C69" s="125"/>
      <c r="D69" s="17" t="s">
        <v>1411</v>
      </c>
      <c r="E69" s="124"/>
      <c r="F69" s="125"/>
    </row>
    <row r="70" spans="1:6" ht="19.5" customHeight="1">
      <c r="A70" s="17"/>
      <c r="B70" s="128"/>
      <c r="C70" s="125"/>
      <c r="D70" s="17"/>
      <c r="E70" s="124"/>
      <c r="F70" s="125"/>
    </row>
    <row r="71" spans="1:6" ht="19.5" customHeight="1">
      <c r="A71" s="17"/>
      <c r="B71" s="128"/>
      <c r="C71" s="125"/>
      <c r="D71" s="17"/>
      <c r="E71" s="124"/>
      <c r="F71" s="125"/>
    </row>
    <row r="72" spans="1:6" ht="19.5" customHeight="1">
      <c r="A72" s="17"/>
      <c r="B72" s="128"/>
      <c r="C72" s="125"/>
      <c r="D72" s="17"/>
      <c r="E72" s="124"/>
      <c r="F72" s="125"/>
    </row>
    <row r="73" spans="1:6" ht="19.5" customHeight="1">
      <c r="A73" s="17"/>
      <c r="B73" s="128"/>
      <c r="C73" s="125"/>
      <c r="D73" s="17" t="s">
        <v>1419</v>
      </c>
      <c r="E73" s="124"/>
      <c r="F73" s="125"/>
    </row>
    <row r="74" spans="1:6" ht="19.5" customHeight="1">
      <c r="A74" s="17"/>
      <c r="B74" s="128"/>
      <c r="C74" s="125"/>
      <c r="D74" s="17" t="s">
        <v>1417</v>
      </c>
      <c r="E74" s="124"/>
      <c r="F74" s="125"/>
    </row>
    <row r="75" spans="1:6" ht="19.5" customHeight="1">
      <c r="A75" s="17"/>
      <c r="B75" s="128"/>
      <c r="C75" s="125"/>
      <c r="D75" s="17" t="s">
        <v>1417</v>
      </c>
      <c r="E75" s="124"/>
      <c r="F75" s="125"/>
    </row>
    <row r="76" spans="1:6" ht="19.5" customHeight="1">
      <c r="A76" s="17"/>
      <c r="B76" s="128"/>
      <c r="C76" s="125"/>
      <c r="D76" s="17" t="s">
        <v>1415</v>
      </c>
      <c r="E76" s="124"/>
      <c r="F76" s="125"/>
    </row>
    <row r="77" spans="1:6" ht="19.5" customHeight="1">
      <c r="A77" s="17"/>
      <c r="B77" s="128"/>
      <c r="C77" s="125"/>
      <c r="D77" s="40"/>
      <c r="E77" s="124"/>
      <c r="F77" s="125"/>
    </row>
    <row r="78" spans="1:6" ht="19.5" customHeight="1">
      <c r="A78" s="17"/>
      <c r="B78" s="128"/>
      <c r="C78" s="125"/>
      <c r="D78" s="40"/>
      <c r="E78" s="124"/>
      <c r="F78" s="125"/>
    </row>
    <row r="79" spans="1:6" ht="19.5" customHeight="1">
      <c r="A79" s="10" t="s">
        <v>292</v>
      </c>
      <c r="B79" s="121">
        <f>SUM(B6,B7)</f>
        <v>415844</v>
      </c>
      <c r="C79" s="121">
        <f>SUM(C6,C7)</f>
        <v>340000</v>
      </c>
      <c r="D79" s="48" t="s">
        <v>293</v>
      </c>
      <c r="E79" s="121">
        <f>SUM(E6:E7)</f>
        <v>415844</v>
      </c>
      <c r="F79" s="121">
        <f>SUM(F6:F7)</f>
        <v>340000</v>
      </c>
    </row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</sheetData>
  <sheetProtection/>
  <protectedRanges>
    <protectedRange sqref="F9:F10 F61:F67" name="区域4"/>
    <protectedRange sqref="E9:E10 E61:E67" name="区域3"/>
    <protectedRange sqref="C10:C15 C17:C36 C38:C60 C62:C68" name="区域2"/>
    <protectedRange sqref="B10:B15 B17:B36 B38:B57 B60 B62:B68" name="区域1"/>
  </protectedRanges>
  <mergeCells count="3">
    <mergeCell ref="A2:F2"/>
    <mergeCell ref="A4:C4"/>
    <mergeCell ref="D4:F4"/>
  </mergeCells>
  <printOptions horizontalCentered="1"/>
  <pageMargins left="0.4724409448818898" right="0.4724409448818898" top="0.5905511811023623" bottom="0.4724409448818898" header="0.31496062992125984" footer="0.31496062992125984"/>
  <pageSetup horizontalDpi="600" verticalDpi="6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16"/>
  <sheetViews>
    <sheetView showGridLines="0" showZeros="0" zoomScalePageLayoutView="0" workbookViewId="0" topLeftCell="A1">
      <pane xSplit="1" ySplit="5" topLeftCell="B109" activePane="bottomRight" state="frozen"/>
      <selection pane="topLeft" activeCell="A1" sqref="A1"/>
      <selection pane="topRight" activeCell="B1" sqref="B1"/>
      <selection pane="bottomLeft" activeCell="A6" sqref="A6"/>
      <selection pane="bottomRight" activeCell="D221" sqref="D221"/>
    </sheetView>
  </sheetViews>
  <sheetFormatPr defaultColWidth="9.00390625" defaultRowHeight="14.25"/>
  <cols>
    <col min="1" max="1" width="38.375" style="44" customWidth="1"/>
    <col min="2" max="8" width="14.00390625" style="134" customWidth="1"/>
    <col min="9" max="9" width="9.00390625" style="66" customWidth="1"/>
    <col min="10" max="16384" width="9.00390625" style="18" customWidth="1"/>
  </cols>
  <sheetData>
    <row r="1" ht="14.25">
      <c r="A1" s="13" t="s">
        <v>294</v>
      </c>
    </row>
    <row r="2" spans="1:8" ht="18.75" customHeight="1">
      <c r="A2" s="215" t="s">
        <v>1441</v>
      </c>
      <c r="B2" s="215"/>
      <c r="C2" s="215"/>
      <c r="D2" s="215"/>
      <c r="E2" s="215"/>
      <c r="F2" s="215"/>
      <c r="G2" s="215"/>
      <c r="H2" s="215"/>
    </row>
    <row r="3" spans="1:8" ht="13.5" customHeight="1">
      <c r="A3" s="13"/>
      <c r="H3" s="135" t="s">
        <v>9</v>
      </c>
    </row>
    <row r="4" spans="1:9" s="5" customFormat="1" ht="17.25" customHeight="1">
      <c r="A4" s="223" t="s">
        <v>295</v>
      </c>
      <c r="B4" s="224" t="s">
        <v>296</v>
      </c>
      <c r="C4" s="224" t="s">
        <v>297</v>
      </c>
      <c r="D4" s="225" t="s">
        <v>1740</v>
      </c>
      <c r="E4" s="225" t="s">
        <v>1757</v>
      </c>
      <c r="F4" s="224" t="s">
        <v>298</v>
      </c>
      <c r="G4" s="224" t="s">
        <v>1741</v>
      </c>
      <c r="H4" s="224" t="s">
        <v>299</v>
      </c>
      <c r="I4" s="67"/>
    </row>
    <row r="5" spans="1:9" s="5" customFormat="1" ht="13.5" customHeight="1">
      <c r="A5" s="223"/>
      <c r="B5" s="224"/>
      <c r="C5" s="224"/>
      <c r="D5" s="225"/>
      <c r="E5" s="225"/>
      <c r="F5" s="224"/>
      <c r="G5" s="224"/>
      <c r="H5" s="224"/>
      <c r="I5" s="67"/>
    </row>
    <row r="6" spans="1:9" ht="18" customHeight="1">
      <c r="A6" s="150" t="s">
        <v>41</v>
      </c>
      <c r="B6" s="136">
        <f>'表二'!C5</f>
        <v>35794</v>
      </c>
      <c r="C6" s="136">
        <f aca="true" t="shared" si="0" ref="C6:H6">SUM(C7:C34)</f>
        <v>35794</v>
      </c>
      <c r="D6" s="136">
        <f t="shared" si="0"/>
        <v>0</v>
      </c>
      <c r="E6" s="136">
        <f t="shared" si="0"/>
        <v>0</v>
      </c>
      <c r="F6" s="136">
        <f t="shared" si="0"/>
        <v>0</v>
      </c>
      <c r="G6" s="136">
        <f t="shared" si="0"/>
        <v>0</v>
      </c>
      <c r="H6" s="136">
        <f t="shared" si="0"/>
        <v>0</v>
      </c>
      <c r="I6" s="68">
        <f>IF(B6=C6+D6+E6+F6+G6+H6,"","分项不等于合计数")</f>
      </c>
    </row>
    <row r="7" spans="1:9" ht="18" customHeight="1">
      <c r="A7" s="151" t="s">
        <v>42</v>
      </c>
      <c r="B7" s="136">
        <f>'表二'!C6</f>
        <v>475</v>
      </c>
      <c r="C7" s="137">
        <v>475</v>
      </c>
      <c r="D7" s="138"/>
      <c r="E7" s="137"/>
      <c r="F7" s="137"/>
      <c r="G7" s="137"/>
      <c r="H7" s="137"/>
      <c r="I7" s="68">
        <f aca="true" t="shared" si="1" ref="I7:I70">IF(B7=C7+D7+E7+F7+G7+H7,"","分项不等于合计数")</f>
      </c>
    </row>
    <row r="8" spans="1:9" ht="18" customHeight="1">
      <c r="A8" s="151" t="s">
        <v>43</v>
      </c>
      <c r="B8" s="136">
        <f>'表二'!C18</f>
        <v>338</v>
      </c>
      <c r="C8" s="137">
        <v>338</v>
      </c>
      <c r="D8" s="138"/>
      <c r="E8" s="137"/>
      <c r="F8" s="137"/>
      <c r="G8" s="137"/>
      <c r="H8" s="137"/>
      <c r="I8" s="68">
        <f t="shared" si="1"/>
      </c>
    </row>
    <row r="9" spans="1:9" ht="18" customHeight="1">
      <c r="A9" s="151" t="s">
        <v>44</v>
      </c>
      <c r="B9" s="136">
        <f>'表二'!C27</f>
        <v>19065</v>
      </c>
      <c r="C9" s="137">
        <v>19065</v>
      </c>
      <c r="D9" s="138"/>
      <c r="E9" s="137"/>
      <c r="F9" s="137"/>
      <c r="G9" s="137"/>
      <c r="H9" s="137"/>
      <c r="I9" s="68">
        <f t="shared" si="1"/>
      </c>
    </row>
    <row r="10" spans="1:9" ht="18" customHeight="1">
      <c r="A10" s="151" t="s">
        <v>45</v>
      </c>
      <c r="B10" s="136">
        <f>'表二'!C39</f>
        <v>615</v>
      </c>
      <c r="C10" s="137">
        <v>615</v>
      </c>
      <c r="D10" s="138"/>
      <c r="E10" s="137"/>
      <c r="F10" s="137"/>
      <c r="G10" s="137"/>
      <c r="H10" s="137"/>
      <c r="I10" s="68">
        <f t="shared" si="1"/>
      </c>
    </row>
    <row r="11" spans="1:9" ht="18" customHeight="1">
      <c r="A11" s="152" t="s">
        <v>46</v>
      </c>
      <c r="B11" s="136">
        <f>'表二'!C51</f>
        <v>270</v>
      </c>
      <c r="C11" s="137">
        <v>270</v>
      </c>
      <c r="D11" s="138"/>
      <c r="E11" s="137"/>
      <c r="F11" s="137"/>
      <c r="G11" s="137"/>
      <c r="H11" s="137"/>
      <c r="I11" s="68">
        <f t="shared" si="1"/>
      </c>
    </row>
    <row r="12" spans="1:9" ht="18" customHeight="1">
      <c r="A12" s="151" t="s">
        <v>47</v>
      </c>
      <c r="B12" s="136">
        <f>'表二'!C62</f>
        <v>2291</v>
      </c>
      <c r="C12" s="137">
        <v>2291</v>
      </c>
      <c r="D12" s="138"/>
      <c r="E12" s="137"/>
      <c r="F12" s="137"/>
      <c r="G12" s="137"/>
      <c r="H12" s="137"/>
      <c r="I12" s="68">
        <f t="shared" si="1"/>
      </c>
    </row>
    <row r="13" spans="1:9" ht="18" customHeight="1">
      <c r="A13" s="151" t="s">
        <v>48</v>
      </c>
      <c r="B13" s="136">
        <f>'表二'!C73</f>
        <v>0</v>
      </c>
      <c r="C13" s="137"/>
      <c r="D13" s="138"/>
      <c r="E13" s="137"/>
      <c r="F13" s="137"/>
      <c r="G13" s="137"/>
      <c r="H13" s="137"/>
      <c r="I13" s="68">
        <f t="shared" si="1"/>
      </c>
    </row>
    <row r="14" spans="1:9" ht="18" customHeight="1">
      <c r="A14" s="152" t="s">
        <v>49</v>
      </c>
      <c r="B14" s="136">
        <f>'表二'!C85</f>
        <v>647</v>
      </c>
      <c r="C14" s="137">
        <v>647</v>
      </c>
      <c r="D14" s="138"/>
      <c r="E14" s="137"/>
      <c r="F14" s="137"/>
      <c r="G14" s="137"/>
      <c r="H14" s="137"/>
      <c r="I14" s="68">
        <f t="shared" si="1"/>
      </c>
    </row>
    <row r="15" spans="1:9" ht="18" customHeight="1">
      <c r="A15" s="151" t="s">
        <v>50</v>
      </c>
      <c r="B15" s="136">
        <f>'表二'!C94</f>
        <v>0</v>
      </c>
      <c r="C15" s="137"/>
      <c r="D15" s="138"/>
      <c r="E15" s="137"/>
      <c r="F15" s="137"/>
      <c r="G15" s="137"/>
      <c r="H15" s="137"/>
      <c r="I15" s="68">
        <f t="shared" si="1"/>
      </c>
    </row>
    <row r="16" spans="1:9" ht="18" customHeight="1">
      <c r="A16" s="152" t="s">
        <v>51</v>
      </c>
      <c r="B16" s="136">
        <f>'表二'!C104</f>
        <v>794</v>
      </c>
      <c r="C16" s="137">
        <v>794</v>
      </c>
      <c r="D16" s="138"/>
      <c r="E16" s="137"/>
      <c r="F16" s="137"/>
      <c r="G16" s="137"/>
      <c r="H16" s="137"/>
      <c r="I16" s="68">
        <f t="shared" si="1"/>
      </c>
    </row>
    <row r="17" spans="1:9" ht="18" customHeight="1">
      <c r="A17" s="150" t="s">
        <v>52</v>
      </c>
      <c r="B17" s="136">
        <f>'表二'!C119</f>
        <v>1146</v>
      </c>
      <c r="C17" s="137">
        <v>1146</v>
      </c>
      <c r="D17" s="138"/>
      <c r="E17" s="137"/>
      <c r="F17" s="137"/>
      <c r="G17" s="137"/>
      <c r="H17" s="137"/>
      <c r="I17" s="68">
        <f t="shared" si="1"/>
      </c>
    </row>
    <row r="18" spans="1:9" ht="18" customHeight="1">
      <c r="A18" s="150" t="s">
        <v>53</v>
      </c>
      <c r="B18" s="136">
        <f>'表二'!C128</f>
        <v>1388</v>
      </c>
      <c r="C18" s="137">
        <v>1388</v>
      </c>
      <c r="D18" s="138"/>
      <c r="E18" s="137"/>
      <c r="F18" s="137"/>
      <c r="G18" s="137"/>
      <c r="H18" s="137"/>
      <c r="I18" s="68">
        <f t="shared" si="1"/>
      </c>
    </row>
    <row r="19" spans="1:9" ht="18" customHeight="1">
      <c r="A19" s="152" t="s">
        <v>54</v>
      </c>
      <c r="B19" s="136">
        <f>'表二'!C139</f>
        <v>0</v>
      </c>
      <c r="C19" s="137"/>
      <c r="D19" s="138"/>
      <c r="E19" s="137"/>
      <c r="F19" s="137"/>
      <c r="G19" s="137"/>
      <c r="H19" s="137"/>
      <c r="I19" s="68">
        <f t="shared" si="1"/>
      </c>
    </row>
    <row r="20" spans="1:9" ht="18" customHeight="1">
      <c r="A20" s="152" t="s">
        <v>55</v>
      </c>
      <c r="B20" s="136">
        <f>'表二'!C151</f>
        <v>1057</v>
      </c>
      <c r="C20" s="137">
        <v>1057</v>
      </c>
      <c r="D20" s="138"/>
      <c r="E20" s="137"/>
      <c r="F20" s="137"/>
      <c r="G20" s="137"/>
      <c r="H20" s="137"/>
      <c r="I20" s="68">
        <f t="shared" si="1"/>
      </c>
    </row>
    <row r="21" spans="1:9" ht="18" customHeight="1">
      <c r="A21" s="151" t="s">
        <v>56</v>
      </c>
      <c r="B21" s="136">
        <f>'表二'!C161</f>
        <v>651</v>
      </c>
      <c r="C21" s="137">
        <v>651</v>
      </c>
      <c r="D21" s="138"/>
      <c r="E21" s="137"/>
      <c r="F21" s="137"/>
      <c r="G21" s="137"/>
      <c r="H21" s="137"/>
      <c r="I21" s="68">
        <f t="shared" si="1"/>
      </c>
    </row>
    <row r="22" spans="1:9" ht="18" customHeight="1">
      <c r="A22" s="151" t="s">
        <v>57</v>
      </c>
      <c r="B22" s="136">
        <f>'表二'!C174</f>
        <v>86</v>
      </c>
      <c r="C22" s="137">
        <v>86</v>
      </c>
      <c r="D22" s="138"/>
      <c r="E22" s="137"/>
      <c r="F22" s="137"/>
      <c r="G22" s="137"/>
      <c r="H22" s="137"/>
      <c r="I22" s="68">
        <f t="shared" si="1"/>
      </c>
    </row>
    <row r="23" spans="1:9" ht="18" customHeight="1">
      <c r="A23" s="151" t="s">
        <v>58</v>
      </c>
      <c r="B23" s="136">
        <f>'表二'!C181</f>
        <v>48</v>
      </c>
      <c r="C23" s="137">
        <v>48</v>
      </c>
      <c r="D23" s="138"/>
      <c r="E23" s="137"/>
      <c r="F23" s="137"/>
      <c r="G23" s="137"/>
      <c r="H23" s="137"/>
      <c r="I23" s="68">
        <f t="shared" si="1"/>
      </c>
    </row>
    <row r="24" spans="1:9" ht="18" customHeight="1">
      <c r="A24" s="151" t="s">
        <v>59</v>
      </c>
      <c r="B24" s="136">
        <f>'表二'!C188</f>
        <v>0</v>
      </c>
      <c r="C24" s="137"/>
      <c r="D24" s="138"/>
      <c r="E24" s="137"/>
      <c r="F24" s="137"/>
      <c r="G24" s="137"/>
      <c r="H24" s="137"/>
      <c r="I24" s="68">
        <f t="shared" si="1"/>
      </c>
    </row>
    <row r="25" spans="1:9" ht="18" customHeight="1">
      <c r="A25" s="152" t="s">
        <v>60</v>
      </c>
      <c r="B25" s="136">
        <f>'表二'!C197</f>
        <v>105</v>
      </c>
      <c r="C25" s="137">
        <v>105</v>
      </c>
      <c r="D25" s="138"/>
      <c r="E25" s="137"/>
      <c r="F25" s="137"/>
      <c r="G25" s="137"/>
      <c r="H25" s="137"/>
      <c r="I25" s="68">
        <f t="shared" si="1"/>
      </c>
    </row>
    <row r="26" spans="1:9" ht="18" customHeight="1">
      <c r="A26" s="152" t="s">
        <v>61</v>
      </c>
      <c r="B26" s="136">
        <f>'表二'!C203</f>
        <v>35</v>
      </c>
      <c r="C26" s="137">
        <v>35</v>
      </c>
      <c r="D26" s="138"/>
      <c r="E26" s="137"/>
      <c r="F26" s="137"/>
      <c r="G26" s="137"/>
      <c r="H26" s="137"/>
      <c r="I26" s="68">
        <f t="shared" si="1"/>
      </c>
    </row>
    <row r="27" spans="1:9" ht="18" customHeight="1">
      <c r="A27" s="152" t="s">
        <v>62</v>
      </c>
      <c r="B27" s="136">
        <f>'表二'!C210</f>
        <v>208</v>
      </c>
      <c r="C27" s="137">
        <v>208</v>
      </c>
      <c r="D27" s="138"/>
      <c r="E27" s="137"/>
      <c r="F27" s="137"/>
      <c r="G27" s="137"/>
      <c r="H27" s="137"/>
      <c r="I27" s="68">
        <f t="shared" si="1"/>
      </c>
    </row>
    <row r="28" spans="1:9" ht="18" customHeight="1">
      <c r="A28" s="152" t="s">
        <v>63</v>
      </c>
      <c r="B28" s="136">
        <f>'表二'!C218</f>
        <v>1419</v>
      </c>
      <c r="C28" s="137">
        <v>1419</v>
      </c>
      <c r="D28" s="138"/>
      <c r="E28" s="137"/>
      <c r="F28" s="137"/>
      <c r="G28" s="137"/>
      <c r="H28" s="137"/>
      <c r="I28" s="68">
        <f t="shared" si="1"/>
      </c>
    </row>
    <row r="29" spans="1:9" ht="18" customHeight="1">
      <c r="A29" s="152" t="s">
        <v>64</v>
      </c>
      <c r="B29" s="136">
        <f>'表二'!C225</f>
        <v>2061</v>
      </c>
      <c r="C29" s="137">
        <v>2061</v>
      </c>
      <c r="D29" s="138"/>
      <c r="E29" s="137"/>
      <c r="F29" s="137"/>
      <c r="G29" s="137"/>
      <c r="H29" s="137"/>
      <c r="I29" s="68">
        <f t="shared" si="1"/>
      </c>
    </row>
    <row r="30" spans="1:9" ht="18" customHeight="1">
      <c r="A30" s="152" t="s">
        <v>65</v>
      </c>
      <c r="B30" s="136">
        <f>'表二'!C231</f>
        <v>1556</v>
      </c>
      <c r="C30" s="137">
        <v>1556</v>
      </c>
      <c r="D30" s="138"/>
      <c r="E30" s="137"/>
      <c r="F30" s="137"/>
      <c r="G30" s="137"/>
      <c r="H30" s="137"/>
      <c r="I30" s="68">
        <f t="shared" si="1"/>
      </c>
    </row>
    <row r="31" spans="1:9" ht="18" customHeight="1">
      <c r="A31" s="152" t="s">
        <v>66</v>
      </c>
      <c r="B31" s="136">
        <f>'表二'!C237</f>
        <v>183</v>
      </c>
      <c r="C31" s="137">
        <v>183</v>
      </c>
      <c r="D31" s="138"/>
      <c r="E31" s="137"/>
      <c r="F31" s="137"/>
      <c r="G31" s="137"/>
      <c r="H31" s="137"/>
      <c r="I31" s="68">
        <f t="shared" si="1"/>
      </c>
    </row>
    <row r="32" spans="1:9" ht="18" customHeight="1">
      <c r="A32" s="152" t="s">
        <v>67</v>
      </c>
      <c r="B32" s="136">
        <f>'表二'!C243</f>
        <v>0</v>
      </c>
      <c r="C32" s="137"/>
      <c r="D32" s="138"/>
      <c r="E32" s="137"/>
      <c r="F32" s="137"/>
      <c r="G32" s="137"/>
      <c r="H32" s="137"/>
      <c r="I32" s="68">
        <f t="shared" si="1"/>
      </c>
    </row>
    <row r="33" spans="1:9" ht="18" customHeight="1">
      <c r="A33" s="152" t="s">
        <v>68</v>
      </c>
      <c r="B33" s="136">
        <f>'表二'!C249</f>
        <v>1356</v>
      </c>
      <c r="C33" s="137">
        <v>1356</v>
      </c>
      <c r="D33" s="138"/>
      <c r="E33" s="137"/>
      <c r="F33" s="137"/>
      <c r="G33" s="137"/>
      <c r="H33" s="137"/>
      <c r="I33" s="68">
        <f t="shared" si="1"/>
      </c>
    </row>
    <row r="34" spans="1:9" ht="18" customHeight="1">
      <c r="A34" s="152" t="s">
        <v>69</v>
      </c>
      <c r="B34" s="136">
        <f>'表二'!C255</f>
        <v>0</v>
      </c>
      <c r="C34" s="137"/>
      <c r="D34" s="138"/>
      <c r="E34" s="137"/>
      <c r="F34" s="137"/>
      <c r="G34" s="137"/>
      <c r="H34" s="137"/>
      <c r="I34" s="68">
        <f t="shared" si="1"/>
      </c>
    </row>
    <row r="35" spans="1:9" ht="19.5" customHeight="1">
      <c r="A35" s="150" t="s">
        <v>70</v>
      </c>
      <c r="B35" s="136">
        <f>'表二'!C258</f>
        <v>0</v>
      </c>
      <c r="C35" s="136">
        <f aca="true" t="shared" si="2" ref="C35:H35">SUM(C36:C37)</f>
        <v>0</v>
      </c>
      <c r="D35" s="136">
        <f t="shared" si="2"/>
        <v>0</v>
      </c>
      <c r="E35" s="136">
        <f t="shared" si="2"/>
        <v>0</v>
      </c>
      <c r="F35" s="136">
        <f t="shared" si="2"/>
        <v>0</v>
      </c>
      <c r="G35" s="136">
        <f t="shared" si="2"/>
        <v>0</v>
      </c>
      <c r="H35" s="136">
        <f t="shared" si="2"/>
        <v>0</v>
      </c>
      <c r="I35" s="68">
        <f t="shared" si="1"/>
      </c>
    </row>
    <row r="36" spans="1:9" ht="19.5" customHeight="1">
      <c r="A36" s="151" t="s">
        <v>71</v>
      </c>
      <c r="B36" s="136">
        <f>'表二'!C259</f>
        <v>0</v>
      </c>
      <c r="C36" s="137"/>
      <c r="D36" s="138"/>
      <c r="E36" s="137"/>
      <c r="F36" s="137"/>
      <c r="G36" s="137"/>
      <c r="H36" s="137"/>
      <c r="I36" s="68">
        <f t="shared" si="1"/>
      </c>
    </row>
    <row r="37" spans="1:9" ht="19.5" customHeight="1">
      <c r="A37" s="151" t="s">
        <v>72</v>
      </c>
      <c r="B37" s="136">
        <f>'表二'!C260</f>
        <v>0</v>
      </c>
      <c r="C37" s="137"/>
      <c r="D37" s="138"/>
      <c r="E37" s="137"/>
      <c r="F37" s="137"/>
      <c r="G37" s="137"/>
      <c r="H37" s="137"/>
      <c r="I37" s="68">
        <f t="shared" si="1"/>
      </c>
    </row>
    <row r="38" spans="1:9" ht="19.5" customHeight="1">
      <c r="A38" s="150" t="s">
        <v>73</v>
      </c>
      <c r="B38" s="136">
        <f>'表二'!C261</f>
        <v>0</v>
      </c>
      <c r="C38" s="136">
        <f aca="true" t="shared" si="3" ref="C38:H38">SUM(C39:C40)</f>
        <v>0</v>
      </c>
      <c r="D38" s="136">
        <f t="shared" si="3"/>
        <v>0</v>
      </c>
      <c r="E38" s="136">
        <f t="shared" si="3"/>
        <v>0</v>
      </c>
      <c r="F38" s="136">
        <f t="shared" si="3"/>
        <v>0</v>
      </c>
      <c r="G38" s="136">
        <f t="shared" si="3"/>
        <v>0</v>
      </c>
      <c r="H38" s="136">
        <f t="shared" si="3"/>
        <v>0</v>
      </c>
      <c r="I38" s="68">
        <f t="shared" si="1"/>
      </c>
    </row>
    <row r="39" spans="1:9" ht="19.5" customHeight="1">
      <c r="A39" s="152" t="s">
        <v>74</v>
      </c>
      <c r="B39" s="136">
        <f>'表二'!C262</f>
        <v>0</v>
      </c>
      <c r="C39" s="137"/>
      <c r="D39" s="138"/>
      <c r="E39" s="137"/>
      <c r="F39" s="137"/>
      <c r="G39" s="137"/>
      <c r="H39" s="137"/>
      <c r="I39" s="68">
        <f t="shared" si="1"/>
      </c>
    </row>
    <row r="40" spans="1:9" ht="19.5" customHeight="1">
      <c r="A40" s="152" t="s">
        <v>75</v>
      </c>
      <c r="B40" s="136">
        <f>'表二'!C272</f>
        <v>0</v>
      </c>
      <c r="C40" s="137"/>
      <c r="D40" s="138"/>
      <c r="E40" s="137"/>
      <c r="F40" s="137"/>
      <c r="G40" s="137"/>
      <c r="H40" s="137"/>
      <c r="I40" s="68">
        <f t="shared" si="1"/>
      </c>
    </row>
    <row r="41" spans="1:9" ht="19.5" customHeight="1">
      <c r="A41" s="150" t="s">
        <v>76</v>
      </c>
      <c r="B41" s="136">
        <f>'表二'!C273</f>
        <v>15122</v>
      </c>
      <c r="C41" s="136">
        <f aca="true" t="shared" si="4" ref="C41:H41">SUM(C42:C53)</f>
        <v>15122</v>
      </c>
      <c r="D41" s="136">
        <f t="shared" si="4"/>
        <v>0</v>
      </c>
      <c r="E41" s="136">
        <f t="shared" si="4"/>
        <v>0</v>
      </c>
      <c r="F41" s="136">
        <f t="shared" si="4"/>
        <v>0</v>
      </c>
      <c r="G41" s="136">
        <f t="shared" si="4"/>
        <v>0</v>
      </c>
      <c r="H41" s="136">
        <f t="shared" si="4"/>
        <v>0</v>
      </c>
      <c r="I41" s="68">
        <f t="shared" si="1"/>
      </c>
    </row>
    <row r="42" spans="1:9" ht="19.5" customHeight="1">
      <c r="A42" s="151" t="s">
        <v>77</v>
      </c>
      <c r="B42" s="136">
        <f>'表二'!C274</f>
        <v>0</v>
      </c>
      <c r="C42" s="137"/>
      <c r="D42" s="138"/>
      <c r="E42" s="137"/>
      <c r="F42" s="137"/>
      <c r="G42" s="137"/>
      <c r="H42" s="137"/>
      <c r="I42" s="68">
        <f t="shared" si="1"/>
      </c>
    </row>
    <row r="43" spans="1:9" ht="19.5" customHeight="1">
      <c r="A43" s="152" t="s">
        <v>78</v>
      </c>
      <c r="B43" s="136">
        <f>'表二'!C284</f>
        <v>10416</v>
      </c>
      <c r="C43" s="139">
        <v>10416</v>
      </c>
      <c r="D43" s="139"/>
      <c r="E43" s="139"/>
      <c r="F43" s="139"/>
      <c r="G43" s="139"/>
      <c r="H43" s="139"/>
      <c r="I43" s="68">
        <f t="shared" si="1"/>
      </c>
    </row>
    <row r="44" spans="1:9" ht="19.5" customHeight="1">
      <c r="A44" s="151" t="s">
        <v>79</v>
      </c>
      <c r="B44" s="136">
        <f>'表二'!C306</f>
        <v>0</v>
      </c>
      <c r="C44" s="139"/>
      <c r="D44" s="139"/>
      <c r="E44" s="139"/>
      <c r="F44" s="139"/>
      <c r="G44" s="139"/>
      <c r="H44" s="139"/>
      <c r="I44" s="68">
        <f t="shared" si="1"/>
      </c>
    </row>
    <row r="45" spans="1:9" ht="19.5" customHeight="1">
      <c r="A45" s="151" t="s">
        <v>80</v>
      </c>
      <c r="B45" s="136">
        <f>'表二'!C313</f>
        <v>1427</v>
      </c>
      <c r="C45" s="139">
        <v>1427</v>
      </c>
      <c r="D45" s="139"/>
      <c r="E45" s="139"/>
      <c r="F45" s="139"/>
      <c r="G45" s="139"/>
      <c r="H45" s="139"/>
      <c r="I45" s="68">
        <f t="shared" si="1"/>
      </c>
    </row>
    <row r="46" spans="1:9" ht="19.5" customHeight="1">
      <c r="A46" s="150" t="s">
        <v>81</v>
      </c>
      <c r="B46" s="136">
        <f>'表二'!C325</f>
        <v>2597</v>
      </c>
      <c r="C46" s="139">
        <v>2597</v>
      </c>
      <c r="D46" s="139"/>
      <c r="E46" s="139"/>
      <c r="F46" s="139"/>
      <c r="G46" s="139"/>
      <c r="H46" s="139"/>
      <c r="I46" s="68">
        <f t="shared" si="1"/>
      </c>
    </row>
    <row r="47" spans="1:9" ht="19.5" customHeight="1">
      <c r="A47" s="151" t="s">
        <v>82</v>
      </c>
      <c r="B47" s="136">
        <f>'表二'!C334</f>
        <v>682</v>
      </c>
      <c r="C47" s="139">
        <v>682</v>
      </c>
      <c r="D47" s="139"/>
      <c r="E47" s="139"/>
      <c r="F47" s="139"/>
      <c r="G47" s="139"/>
      <c r="H47" s="139"/>
      <c r="I47" s="68">
        <f t="shared" si="1"/>
      </c>
    </row>
    <row r="48" spans="1:9" ht="19.5" customHeight="1">
      <c r="A48" s="151" t="s">
        <v>83</v>
      </c>
      <c r="B48" s="136">
        <f>'表二'!C348</f>
        <v>0</v>
      </c>
      <c r="C48" s="139"/>
      <c r="D48" s="139"/>
      <c r="E48" s="139"/>
      <c r="F48" s="139"/>
      <c r="G48" s="139"/>
      <c r="H48" s="139"/>
      <c r="I48" s="68">
        <f t="shared" si="1"/>
      </c>
    </row>
    <row r="49" spans="1:9" ht="19.5" customHeight="1">
      <c r="A49" s="152" t="s">
        <v>84</v>
      </c>
      <c r="B49" s="136">
        <f>'表二'!C357</f>
        <v>0</v>
      </c>
      <c r="C49" s="139"/>
      <c r="D49" s="139"/>
      <c r="E49" s="139"/>
      <c r="F49" s="139"/>
      <c r="G49" s="139"/>
      <c r="H49" s="139"/>
      <c r="I49" s="68">
        <f t="shared" si="1"/>
      </c>
    </row>
    <row r="50" spans="1:9" ht="19.5" customHeight="1">
      <c r="A50" s="150" t="s">
        <v>85</v>
      </c>
      <c r="B50" s="136">
        <f>'表二'!C366</f>
        <v>0</v>
      </c>
      <c r="C50" s="139"/>
      <c r="D50" s="139"/>
      <c r="E50" s="139"/>
      <c r="F50" s="139"/>
      <c r="G50" s="139"/>
      <c r="H50" s="139"/>
      <c r="I50" s="68">
        <f t="shared" si="1"/>
      </c>
    </row>
    <row r="51" spans="1:9" ht="19.5" customHeight="1">
      <c r="A51" s="151" t="s">
        <v>86</v>
      </c>
      <c r="B51" s="136">
        <f>'表二'!C374</f>
        <v>0</v>
      </c>
      <c r="C51" s="139"/>
      <c r="D51" s="139"/>
      <c r="E51" s="139"/>
      <c r="F51" s="139"/>
      <c r="G51" s="139"/>
      <c r="H51" s="139"/>
      <c r="I51" s="68">
        <f t="shared" si="1"/>
      </c>
    </row>
    <row r="52" spans="1:9" ht="19.5" customHeight="1">
      <c r="A52" s="151" t="s">
        <v>87</v>
      </c>
      <c r="B52" s="136">
        <f>'表二'!C382</f>
        <v>0</v>
      </c>
      <c r="C52" s="139"/>
      <c r="D52" s="139"/>
      <c r="E52" s="139"/>
      <c r="F52" s="139"/>
      <c r="G52" s="139"/>
      <c r="H52" s="139"/>
      <c r="I52" s="68">
        <f t="shared" si="1"/>
      </c>
    </row>
    <row r="53" spans="1:9" ht="19.5" customHeight="1">
      <c r="A53" s="151" t="s">
        <v>88</v>
      </c>
      <c r="B53" s="136">
        <f>'表二'!C391</f>
        <v>0</v>
      </c>
      <c r="C53" s="139"/>
      <c r="D53" s="139"/>
      <c r="E53" s="139"/>
      <c r="F53" s="139"/>
      <c r="G53" s="139"/>
      <c r="H53" s="139"/>
      <c r="I53" s="68">
        <f t="shared" si="1"/>
      </c>
    </row>
    <row r="54" spans="1:9" ht="19.5" customHeight="1">
      <c r="A54" s="150" t="s">
        <v>89</v>
      </c>
      <c r="B54" s="136">
        <f>'表二'!C392</f>
        <v>69681</v>
      </c>
      <c r="C54" s="136">
        <f aca="true" t="shared" si="5" ref="C54:H54">SUM(C55:C64)</f>
        <v>63925</v>
      </c>
      <c r="D54" s="136">
        <f t="shared" si="5"/>
        <v>5756</v>
      </c>
      <c r="E54" s="136">
        <f t="shared" si="5"/>
        <v>0</v>
      </c>
      <c r="F54" s="136">
        <f t="shared" si="5"/>
        <v>0</v>
      </c>
      <c r="G54" s="136">
        <f t="shared" si="5"/>
        <v>0</v>
      </c>
      <c r="H54" s="136">
        <f t="shared" si="5"/>
        <v>0</v>
      </c>
      <c r="I54" s="68">
        <f t="shared" si="1"/>
      </c>
    </row>
    <row r="55" spans="1:9" ht="19.5" customHeight="1">
      <c r="A55" s="152" t="s">
        <v>90</v>
      </c>
      <c r="B55" s="136">
        <f>'表二'!C393</f>
        <v>674</v>
      </c>
      <c r="C55" s="139">
        <v>674</v>
      </c>
      <c r="D55" s="139"/>
      <c r="E55" s="139"/>
      <c r="F55" s="139"/>
      <c r="G55" s="139"/>
      <c r="H55" s="139"/>
      <c r="I55" s="68">
        <f t="shared" si="1"/>
      </c>
    </row>
    <row r="56" spans="1:9" ht="19.5" customHeight="1">
      <c r="A56" s="151" t="s">
        <v>91</v>
      </c>
      <c r="B56" s="136">
        <f>'表二'!C398</f>
        <v>65011</v>
      </c>
      <c r="C56" s="139">
        <v>59736</v>
      </c>
      <c r="D56" s="139">
        <v>5275</v>
      </c>
      <c r="E56" s="139"/>
      <c r="F56" s="139"/>
      <c r="G56" s="139"/>
      <c r="H56" s="139"/>
      <c r="I56" s="68">
        <f t="shared" si="1"/>
      </c>
    </row>
    <row r="57" spans="1:9" ht="19.5" customHeight="1">
      <c r="A57" s="151" t="s">
        <v>92</v>
      </c>
      <c r="B57" s="136">
        <f>'表二'!C407</f>
        <v>902</v>
      </c>
      <c r="C57" s="139">
        <v>555</v>
      </c>
      <c r="D57" s="139">
        <v>347</v>
      </c>
      <c r="E57" s="139"/>
      <c r="F57" s="139"/>
      <c r="G57" s="139"/>
      <c r="H57" s="139"/>
      <c r="I57" s="68">
        <f t="shared" si="1"/>
      </c>
    </row>
    <row r="58" spans="1:9" ht="19.5" customHeight="1">
      <c r="A58" s="150" t="s">
        <v>93</v>
      </c>
      <c r="B58" s="136">
        <f>'表二'!C414</f>
        <v>7</v>
      </c>
      <c r="C58" s="139">
        <v>7</v>
      </c>
      <c r="D58" s="139"/>
      <c r="E58" s="139"/>
      <c r="F58" s="139"/>
      <c r="G58" s="139"/>
      <c r="H58" s="139"/>
      <c r="I58" s="68">
        <f t="shared" si="1"/>
      </c>
    </row>
    <row r="59" spans="1:9" ht="19.5" customHeight="1">
      <c r="A59" s="152" t="s">
        <v>94</v>
      </c>
      <c r="B59" s="136">
        <f>'表二'!C420</f>
        <v>0</v>
      </c>
      <c r="C59" s="139"/>
      <c r="D59" s="139"/>
      <c r="E59" s="139"/>
      <c r="F59" s="139"/>
      <c r="G59" s="139"/>
      <c r="H59" s="139"/>
      <c r="I59" s="68">
        <f t="shared" si="1"/>
      </c>
    </row>
    <row r="60" spans="1:9" ht="19.5" customHeight="1">
      <c r="A60" s="152" t="s">
        <v>95</v>
      </c>
      <c r="B60" s="136">
        <f>'表二'!C424</f>
        <v>0</v>
      </c>
      <c r="C60" s="139"/>
      <c r="D60" s="139"/>
      <c r="E60" s="139"/>
      <c r="F60" s="139"/>
      <c r="G60" s="139"/>
      <c r="H60" s="139"/>
      <c r="I60" s="68">
        <f t="shared" si="1"/>
      </c>
    </row>
    <row r="61" spans="1:9" ht="18.75" customHeight="1">
      <c r="A61" s="151" t="s">
        <v>96</v>
      </c>
      <c r="B61" s="136">
        <f>'表二'!C428</f>
        <v>442</v>
      </c>
      <c r="C61" s="139">
        <v>388</v>
      </c>
      <c r="D61" s="139">
        <v>54</v>
      </c>
      <c r="E61" s="139"/>
      <c r="F61" s="139"/>
      <c r="G61" s="139"/>
      <c r="H61" s="139"/>
      <c r="I61" s="68">
        <f t="shared" si="1"/>
      </c>
    </row>
    <row r="62" spans="1:9" ht="18.75" customHeight="1">
      <c r="A62" s="152" t="s">
        <v>97</v>
      </c>
      <c r="B62" s="136">
        <f>'表二'!C432</f>
        <v>125</v>
      </c>
      <c r="C62" s="139">
        <v>125</v>
      </c>
      <c r="D62" s="139"/>
      <c r="E62" s="139"/>
      <c r="F62" s="139"/>
      <c r="G62" s="139"/>
      <c r="H62" s="139"/>
      <c r="I62" s="68">
        <f t="shared" si="1"/>
      </c>
    </row>
    <row r="63" spans="1:9" ht="18.75" customHeight="1">
      <c r="A63" s="151" t="s">
        <v>98</v>
      </c>
      <c r="B63" s="136">
        <f>'表二'!C438</f>
        <v>1700</v>
      </c>
      <c r="C63" s="139">
        <v>1700</v>
      </c>
      <c r="D63" s="139"/>
      <c r="E63" s="139"/>
      <c r="F63" s="139"/>
      <c r="G63" s="139"/>
      <c r="H63" s="139"/>
      <c r="I63" s="68">
        <f t="shared" si="1"/>
      </c>
    </row>
    <row r="64" spans="1:9" ht="18.75" customHeight="1">
      <c r="A64" s="151" t="s">
        <v>99</v>
      </c>
      <c r="B64" s="136">
        <f>'表二'!C445</f>
        <v>820</v>
      </c>
      <c r="C64" s="139">
        <v>740</v>
      </c>
      <c r="D64" s="139">
        <v>80</v>
      </c>
      <c r="E64" s="139"/>
      <c r="F64" s="139"/>
      <c r="G64" s="139"/>
      <c r="H64" s="139"/>
      <c r="I64" s="68">
        <f t="shared" si="1"/>
      </c>
    </row>
    <row r="65" spans="1:9" ht="18.75" customHeight="1">
      <c r="A65" s="150" t="s">
        <v>100</v>
      </c>
      <c r="B65" s="136">
        <f>'表二'!C446</f>
        <v>380</v>
      </c>
      <c r="C65" s="136">
        <f aca="true" t="shared" si="6" ref="C65:H65">SUM(C66:C75)</f>
        <v>380</v>
      </c>
      <c r="D65" s="136">
        <f t="shared" si="6"/>
        <v>0</v>
      </c>
      <c r="E65" s="136">
        <f t="shared" si="6"/>
        <v>0</v>
      </c>
      <c r="F65" s="136">
        <f t="shared" si="6"/>
        <v>0</v>
      </c>
      <c r="G65" s="136">
        <f t="shared" si="6"/>
        <v>0</v>
      </c>
      <c r="H65" s="136">
        <f t="shared" si="6"/>
        <v>0</v>
      </c>
      <c r="I65" s="68">
        <f t="shared" si="1"/>
      </c>
    </row>
    <row r="66" spans="1:9" ht="18.75" customHeight="1">
      <c r="A66" s="152" t="s">
        <v>101</v>
      </c>
      <c r="B66" s="136">
        <f>'表二'!C447</f>
        <v>106</v>
      </c>
      <c r="C66" s="139">
        <v>106</v>
      </c>
      <c r="D66" s="139"/>
      <c r="E66" s="139"/>
      <c r="F66" s="139"/>
      <c r="G66" s="139"/>
      <c r="H66" s="139"/>
      <c r="I66" s="68">
        <f t="shared" si="1"/>
      </c>
    </row>
    <row r="67" spans="1:9" ht="18.75" customHeight="1">
      <c r="A67" s="151" t="s">
        <v>102</v>
      </c>
      <c r="B67" s="136">
        <f>'表二'!C452</f>
        <v>0</v>
      </c>
      <c r="C67" s="139"/>
      <c r="D67" s="139"/>
      <c r="E67" s="139"/>
      <c r="F67" s="139"/>
      <c r="G67" s="139"/>
      <c r="H67" s="139"/>
      <c r="I67" s="68">
        <f t="shared" si="1"/>
      </c>
    </row>
    <row r="68" spans="1:9" ht="18.75" customHeight="1">
      <c r="A68" s="152" t="s">
        <v>103</v>
      </c>
      <c r="B68" s="136">
        <f>'表二'!C461</f>
        <v>0</v>
      </c>
      <c r="C68" s="139"/>
      <c r="D68" s="139"/>
      <c r="E68" s="139"/>
      <c r="F68" s="139"/>
      <c r="G68" s="139"/>
      <c r="H68" s="139"/>
      <c r="I68" s="68">
        <f t="shared" si="1"/>
      </c>
    </row>
    <row r="69" spans="1:9" ht="18.75" customHeight="1">
      <c r="A69" s="152" t="s">
        <v>104</v>
      </c>
      <c r="B69" s="136">
        <f>'表二'!C467</f>
        <v>0</v>
      </c>
      <c r="C69" s="139"/>
      <c r="D69" s="139"/>
      <c r="E69" s="139"/>
      <c r="F69" s="139"/>
      <c r="G69" s="139"/>
      <c r="H69" s="139"/>
      <c r="I69" s="68">
        <f t="shared" si="1"/>
      </c>
    </row>
    <row r="70" spans="1:9" ht="18.75" customHeight="1">
      <c r="A70" s="152" t="s">
        <v>105</v>
      </c>
      <c r="B70" s="136">
        <f>'表二'!C473</f>
        <v>0</v>
      </c>
      <c r="C70" s="139"/>
      <c r="D70" s="139"/>
      <c r="E70" s="139"/>
      <c r="F70" s="139"/>
      <c r="G70" s="139"/>
      <c r="H70" s="139"/>
      <c r="I70" s="68">
        <f t="shared" si="1"/>
      </c>
    </row>
    <row r="71" spans="1:9" ht="18.75" customHeight="1">
      <c r="A71" s="152" t="s">
        <v>106</v>
      </c>
      <c r="B71" s="136">
        <f>'表二'!C478</f>
        <v>0</v>
      </c>
      <c r="C71" s="139"/>
      <c r="D71" s="139"/>
      <c r="E71" s="139"/>
      <c r="F71" s="139"/>
      <c r="G71" s="139"/>
      <c r="H71" s="139"/>
      <c r="I71" s="68">
        <f aca="true" t="shared" si="7" ref="I71:I134">IF(B71=C71+D71+E71+F71+G71+H71,"","分项不等于合计数")</f>
      </c>
    </row>
    <row r="72" spans="1:9" ht="18.75" customHeight="1">
      <c r="A72" s="151" t="s">
        <v>107</v>
      </c>
      <c r="B72" s="136">
        <f>'表二'!C483</f>
        <v>74</v>
      </c>
      <c r="C72" s="139">
        <v>74</v>
      </c>
      <c r="D72" s="139"/>
      <c r="E72" s="139"/>
      <c r="F72" s="139"/>
      <c r="G72" s="139"/>
      <c r="H72" s="139"/>
      <c r="I72" s="68">
        <f t="shared" si="7"/>
      </c>
    </row>
    <row r="73" spans="1:9" ht="18.75" customHeight="1">
      <c r="A73" s="151" t="s">
        <v>108</v>
      </c>
      <c r="B73" s="136">
        <f>'表二'!C490</f>
        <v>0</v>
      </c>
      <c r="C73" s="139"/>
      <c r="D73" s="139"/>
      <c r="E73" s="139"/>
      <c r="F73" s="139"/>
      <c r="G73" s="139"/>
      <c r="H73" s="139"/>
      <c r="I73" s="68">
        <f t="shared" si="7"/>
      </c>
    </row>
    <row r="74" spans="1:9" ht="18.75" customHeight="1">
      <c r="A74" s="150" t="s">
        <v>109</v>
      </c>
      <c r="B74" s="136">
        <f>'表二'!C494</f>
        <v>0</v>
      </c>
      <c r="C74" s="139"/>
      <c r="D74" s="139"/>
      <c r="E74" s="139"/>
      <c r="F74" s="139"/>
      <c r="G74" s="139"/>
      <c r="H74" s="139"/>
      <c r="I74" s="68">
        <f t="shared" si="7"/>
      </c>
    </row>
    <row r="75" spans="1:9" ht="18.75" customHeight="1">
      <c r="A75" s="151" t="s">
        <v>110</v>
      </c>
      <c r="B75" s="136">
        <f>'表二'!C497</f>
        <v>200</v>
      </c>
      <c r="C75" s="139">
        <v>200</v>
      </c>
      <c r="D75" s="139"/>
      <c r="E75" s="139"/>
      <c r="F75" s="139"/>
      <c r="G75" s="139"/>
      <c r="H75" s="139"/>
      <c r="I75" s="68">
        <f t="shared" si="7"/>
      </c>
    </row>
    <row r="76" spans="1:9" ht="18.75" customHeight="1">
      <c r="A76" s="43" t="s">
        <v>111</v>
      </c>
      <c r="B76" s="136">
        <f>'表二'!C502</f>
        <v>2118</v>
      </c>
      <c r="C76" s="136">
        <f aca="true" t="shared" si="8" ref="C76:H76">SUM(C77:C81)</f>
        <v>1879</v>
      </c>
      <c r="D76" s="136">
        <f t="shared" si="8"/>
        <v>239</v>
      </c>
      <c r="E76" s="136">
        <f t="shared" si="8"/>
        <v>0</v>
      </c>
      <c r="F76" s="136">
        <f t="shared" si="8"/>
        <v>0</v>
      </c>
      <c r="G76" s="136">
        <f t="shared" si="8"/>
        <v>0</v>
      </c>
      <c r="H76" s="136">
        <f t="shared" si="8"/>
        <v>0</v>
      </c>
      <c r="I76" s="68">
        <f t="shared" si="7"/>
      </c>
    </row>
    <row r="77" spans="1:9" ht="18.75" customHeight="1">
      <c r="A77" s="43" t="s">
        <v>112</v>
      </c>
      <c r="B77" s="136">
        <f>'表二'!C503</f>
        <v>1315</v>
      </c>
      <c r="C77" s="139">
        <v>1076</v>
      </c>
      <c r="D77" s="139">
        <v>239</v>
      </c>
      <c r="E77" s="139"/>
      <c r="F77" s="139"/>
      <c r="G77" s="139"/>
      <c r="H77" s="139"/>
      <c r="I77" s="68">
        <f t="shared" si="7"/>
      </c>
    </row>
    <row r="78" spans="1:9" ht="18.75" customHeight="1">
      <c r="A78" s="43" t="s">
        <v>113</v>
      </c>
      <c r="B78" s="136">
        <f>'表二'!C517</f>
        <v>38</v>
      </c>
      <c r="C78" s="139">
        <v>38</v>
      </c>
      <c r="D78" s="139"/>
      <c r="E78" s="139"/>
      <c r="F78" s="139"/>
      <c r="G78" s="139"/>
      <c r="H78" s="139"/>
      <c r="I78" s="68">
        <f t="shared" si="7"/>
      </c>
    </row>
    <row r="79" spans="1:9" ht="18.75" customHeight="1">
      <c r="A79" s="43" t="s">
        <v>114</v>
      </c>
      <c r="B79" s="136">
        <f>'表二'!C525</f>
        <v>69</v>
      </c>
      <c r="C79" s="139">
        <v>69</v>
      </c>
      <c r="D79" s="139"/>
      <c r="E79" s="139"/>
      <c r="F79" s="139"/>
      <c r="G79" s="139"/>
      <c r="H79" s="139"/>
      <c r="I79" s="68">
        <f t="shared" si="7"/>
      </c>
    </row>
    <row r="80" spans="1:9" ht="18.75" customHeight="1">
      <c r="A80" s="43" t="s">
        <v>115</v>
      </c>
      <c r="B80" s="136">
        <f>'表二'!C536</f>
        <v>563</v>
      </c>
      <c r="C80" s="139">
        <v>563</v>
      </c>
      <c r="D80" s="139"/>
      <c r="E80" s="139"/>
      <c r="F80" s="139"/>
      <c r="G80" s="139"/>
      <c r="H80" s="139"/>
      <c r="I80" s="68">
        <f t="shared" si="7"/>
      </c>
    </row>
    <row r="81" spans="1:9" ht="18.75" customHeight="1">
      <c r="A81" s="43" t="s">
        <v>116</v>
      </c>
      <c r="B81" s="136">
        <f>'表二'!C547</f>
        <v>133</v>
      </c>
      <c r="C81" s="139">
        <v>133</v>
      </c>
      <c r="D81" s="139"/>
      <c r="E81" s="139"/>
      <c r="F81" s="139"/>
      <c r="G81" s="139"/>
      <c r="H81" s="139"/>
      <c r="I81" s="68">
        <f t="shared" si="7"/>
      </c>
    </row>
    <row r="82" spans="1:9" ht="18.75" customHeight="1">
      <c r="A82" s="43" t="s">
        <v>117</v>
      </c>
      <c r="B82" s="136">
        <f>'表二'!C551</f>
        <v>44013</v>
      </c>
      <c r="C82" s="136">
        <f aca="true" t="shared" si="9" ref="C82:H82">SUM(C83:C102)</f>
        <v>37320</v>
      </c>
      <c r="D82" s="136">
        <f t="shared" si="9"/>
        <v>6693</v>
      </c>
      <c r="E82" s="136">
        <f t="shared" si="9"/>
        <v>0</v>
      </c>
      <c r="F82" s="136">
        <f t="shared" si="9"/>
        <v>0</v>
      </c>
      <c r="G82" s="136">
        <f t="shared" si="9"/>
        <v>0</v>
      </c>
      <c r="H82" s="136">
        <f t="shared" si="9"/>
        <v>0</v>
      </c>
      <c r="I82" s="68">
        <f t="shared" si="7"/>
      </c>
    </row>
    <row r="83" spans="1:9" ht="18.75" customHeight="1">
      <c r="A83" s="43" t="s">
        <v>118</v>
      </c>
      <c r="B83" s="136">
        <f>'表二'!C552</f>
        <v>1104</v>
      </c>
      <c r="C83" s="139">
        <v>1104</v>
      </c>
      <c r="D83" s="139"/>
      <c r="E83" s="139"/>
      <c r="F83" s="139"/>
      <c r="G83" s="139"/>
      <c r="H83" s="139"/>
      <c r="I83" s="68">
        <f t="shared" si="7"/>
      </c>
    </row>
    <row r="84" spans="1:9" ht="18.75" customHeight="1">
      <c r="A84" s="43" t="s">
        <v>119</v>
      </c>
      <c r="B84" s="136">
        <f>'表二'!C566</f>
        <v>1005</v>
      </c>
      <c r="C84" s="139">
        <v>1005</v>
      </c>
      <c r="D84" s="139"/>
      <c r="E84" s="139"/>
      <c r="F84" s="139"/>
      <c r="G84" s="139"/>
      <c r="H84" s="139"/>
      <c r="I84" s="68">
        <f t="shared" si="7"/>
      </c>
    </row>
    <row r="85" spans="1:9" ht="18.75" customHeight="1">
      <c r="A85" s="43" t="s">
        <v>120</v>
      </c>
      <c r="B85" s="136">
        <f>'表二'!C577</f>
        <v>0</v>
      </c>
      <c r="C85" s="139"/>
      <c r="D85" s="139"/>
      <c r="E85" s="139"/>
      <c r="F85" s="139"/>
      <c r="G85" s="139"/>
      <c r="H85" s="139"/>
      <c r="I85" s="68">
        <f t="shared" si="7"/>
      </c>
    </row>
    <row r="86" spans="1:9" ht="18.75" customHeight="1">
      <c r="A86" s="43" t="s">
        <v>121</v>
      </c>
      <c r="B86" s="136">
        <f>'表二'!C579</f>
        <v>15679</v>
      </c>
      <c r="C86" s="139">
        <v>15679</v>
      </c>
      <c r="D86" s="139"/>
      <c r="E86" s="139"/>
      <c r="F86" s="139"/>
      <c r="G86" s="139"/>
      <c r="H86" s="139"/>
      <c r="I86" s="68">
        <f t="shared" si="7"/>
      </c>
    </row>
    <row r="87" spans="1:9" ht="18.75" customHeight="1">
      <c r="A87" s="43" t="s">
        <v>122</v>
      </c>
      <c r="B87" s="136">
        <f>'表二'!C588</f>
        <v>0</v>
      </c>
      <c r="C87" s="139"/>
      <c r="D87" s="139"/>
      <c r="E87" s="139"/>
      <c r="F87" s="139"/>
      <c r="G87" s="139"/>
      <c r="H87" s="139"/>
      <c r="I87" s="68">
        <f t="shared" si="7"/>
      </c>
    </row>
    <row r="88" spans="1:9" ht="18.75" customHeight="1">
      <c r="A88" s="43" t="s">
        <v>123</v>
      </c>
      <c r="B88" s="136">
        <f>'表二'!C592</f>
        <v>760</v>
      </c>
      <c r="C88" s="139">
        <v>10</v>
      </c>
      <c r="D88" s="139">
        <v>750</v>
      </c>
      <c r="E88" s="139"/>
      <c r="F88" s="139"/>
      <c r="G88" s="139"/>
      <c r="H88" s="139"/>
      <c r="I88" s="68">
        <f t="shared" si="7"/>
      </c>
    </row>
    <row r="89" spans="1:9" ht="19.5" customHeight="1">
      <c r="A89" s="43" t="s">
        <v>124</v>
      </c>
      <c r="B89" s="136">
        <f>'表二'!C602</f>
        <v>4265</v>
      </c>
      <c r="C89" s="139">
        <v>2757</v>
      </c>
      <c r="D89" s="139">
        <v>1508</v>
      </c>
      <c r="E89" s="139"/>
      <c r="F89" s="139"/>
      <c r="G89" s="139"/>
      <c r="H89" s="139"/>
      <c r="I89" s="68">
        <f t="shared" si="7"/>
      </c>
    </row>
    <row r="90" spans="1:9" ht="19.5" customHeight="1">
      <c r="A90" s="43" t="s">
        <v>125</v>
      </c>
      <c r="B90" s="136">
        <f>'表二'!C610</f>
        <v>842</v>
      </c>
      <c r="C90" s="139">
        <v>726</v>
      </c>
      <c r="D90" s="139">
        <v>116</v>
      </c>
      <c r="E90" s="139"/>
      <c r="F90" s="139"/>
      <c r="G90" s="139"/>
      <c r="H90" s="139"/>
      <c r="I90" s="68">
        <f t="shared" si="7"/>
      </c>
    </row>
    <row r="91" spans="1:9" ht="19.5" customHeight="1">
      <c r="A91" s="43" t="s">
        <v>126</v>
      </c>
      <c r="B91" s="136">
        <f>'表二'!C616</f>
        <v>349</v>
      </c>
      <c r="C91" s="139">
        <v>349</v>
      </c>
      <c r="D91" s="139"/>
      <c r="E91" s="139"/>
      <c r="F91" s="139"/>
      <c r="G91" s="139"/>
      <c r="H91" s="139"/>
      <c r="I91" s="68">
        <f t="shared" si="7"/>
      </c>
    </row>
    <row r="92" spans="1:9" ht="19.5" customHeight="1">
      <c r="A92" s="43" t="s">
        <v>127</v>
      </c>
      <c r="B92" s="136">
        <f>'表二'!C623</f>
        <v>1065</v>
      </c>
      <c r="C92" s="139">
        <v>1023</v>
      </c>
      <c r="D92" s="139">
        <v>42</v>
      </c>
      <c r="E92" s="139"/>
      <c r="F92" s="139"/>
      <c r="G92" s="139"/>
      <c r="H92" s="139"/>
      <c r="I92" s="68">
        <f t="shared" si="7"/>
      </c>
    </row>
    <row r="93" spans="1:9" ht="19.5" customHeight="1">
      <c r="A93" s="43" t="s">
        <v>128</v>
      </c>
      <c r="B93" s="136">
        <f>'表二'!C632</f>
        <v>60</v>
      </c>
      <c r="C93" s="139">
        <v>60</v>
      </c>
      <c r="D93" s="139"/>
      <c r="E93" s="139"/>
      <c r="F93" s="139"/>
      <c r="G93" s="139"/>
      <c r="H93" s="139"/>
      <c r="I93" s="68">
        <f t="shared" si="7"/>
      </c>
    </row>
    <row r="94" spans="1:9" ht="19.5" customHeight="1">
      <c r="A94" s="43" t="s">
        <v>129</v>
      </c>
      <c r="B94" s="136">
        <f>'表二'!C637</f>
        <v>20</v>
      </c>
      <c r="C94" s="139">
        <v>20</v>
      </c>
      <c r="D94" s="139"/>
      <c r="E94" s="139"/>
      <c r="F94" s="139"/>
      <c r="G94" s="139"/>
      <c r="H94" s="139"/>
      <c r="I94" s="68">
        <f t="shared" si="7"/>
      </c>
    </row>
    <row r="95" spans="1:9" ht="19.5" customHeight="1">
      <c r="A95" s="43" t="s">
        <v>130</v>
      </c>
      <c r="B95" s="136">
        <f>'表二'!C642</f>
        <v>4277</v>
      </c>
      <c r="C95" s="139"/>
      <c r="D95" s="139">
        <v>4277</v>
      </c>
      <c r="E95" s="139"/>
      <c r="F95" s="139"/>
      <c r="G95" s="139"/>
      <c r="H95" s="139"/>
      <c r="I95" s="68">
        <f t="shared" si="7"/>
      </c>
    </row>
    <row r="96" spans="1:9" ht="19.5" customHeight="1">
      <c r="A96" s="43" t="s">
        <v>131</v>
      </c>
      <c r="B96" s="136">
        <f>'表二'!C645</f>
        <v>118</v>
      </c>
      <c r="C96" s="139">
        <v>118</v>
      </c>
      <c r="D96" s="139"/>
      <c r="E96" s="139"/>
      <c r="F96" s="139"/>
      <c r="G96" s="139"/>
      <c r="H96" s="139"/>
      <c r="I96" s="68">
        <f t="shared" si="7"/>
      </c>
    </row>
    <row r="97" spans="1:9" ht="19.5" customHeight="1">
      <c r="A97" s="43" t="s">
        <v>132</v>
      </c>
      <c r="B97" s="136">
        <f>'表二'!C648</f>
        <v>350</v>
      </c>
      <c r="C97" s="139">
        <v>350</v>
      </c>
      <c r="D97" s="139"/>
      <c r="E97" s="139"/>
      <c r="F97" s="139"/>
      <c r="G97" s="139"/>
      <c r="H97" s="139"/>
      <c r="I97" s="68">
        <f t="shared" si="7"/>
      </c>
    </row>
    <row r="98" spans="1:9" ht="19.5" customHeight="1">
      <c r="A98" s="43" t="s">
        <v>133</v>
      </c>
      <c r="B98" s="136">
        <f>'表二'!C651</f>
        <v>30</v>
      </c>
      <c r="C98" s="139">
        <v>30</v>
      </c>
      <c r="D98" s="139"/>
      <c r="E98" s="139"/>
      <c r="F98" s="139"/>
      <c r="G98" s="139"/>
      <c r="H98" s="139"/>
      <c r="I98" s="68">
        <f t="shared" si="7"/>
      </c>
    </row>
    <row r="99" spans="1:9" ht="19.5" customHeight="1">
      <c r="A99" s="43" t="s">
        <v>134</v>
      </c>
      <c r="B99" s="136">
        <f>'表二'!C654</f>
        <v>0</v>
      </c>
      <c r="C99" s="139"/>
      <c r="D99" s="139"/>
      <c r="E99" s="139"/>
      <c r="F99" s="139"/>
      <c r="G99" s="139"/>
      <c r="H99" s="139"/>
      <c r="I99" s="68">
        <f t="shared" si="7"/>
      </c>
    </row>
    <row r="100" spans="1:9" ht="19.5" customHeight="1">
      <c r="A100" s="153" t="s">
        <v>1442</v>
      </c>
      <c r="B100" s="136">
        <f>'表二'!C657</f>
        <v>13773</v>
      </c>
      <c r="C100" s="139">
        <v>13773</v>
      </c>
      <c r="D100" s="139"/>
      <c r="E100" s="139"/>
      <c r="F100" s="139"/>
      <c r="G100" s="139"/>
      <c r="H100" s="139"/>
      <c r="I100" s="68">
        <f t="shared" si="7"/>
      </c>
    </row>
    <row r="101" spans="1:9" ht="19.5" customHeight="1">
      <c r="A101" s="153" t="s">
        <v>1443</v>
      </c>
      <c r="B101" s="136">
        <f>'表二'!C661</f>
        <v>0</v>
      </c>
      <c r="C101" s="139"/>
      <c r="D101" s="139"/>
      <c r="E101" s="139"/>
      <c r="F101" s="139"/>
      <c r="G101" s="139"/>
      <c r="H101" s="139"/>
      <c r="I101" s="68">
        <f t="shared" si="7"/>
      </c>
    </row>
    <row r="102" spans="1:9" ht="19.5" customHeight="1">
      <c r="A102" s="43" t="s">
        <v>135</v>
      </c>
      <c r="B102" s="136">
        <f>'表二'!C666</f>
        <v>316</v>
      </c>
      <c r="C102" s="139">
        <v>316</v>
      </c>
      <c r="D102" s="139"/>
      <c r="E102" s="139"/>
      <c r="F102" s="139"/>
      <c r="G102" s="139"/>
      <c r="H102" s="139"/>
      <c r="I102" s="68">
        <f t="shared" si="7"/>
      </c>
    </row>
    <row r="103" spans="1:9" ht="19.5" customHeight="1">
      <c r="A103" s="43" t="s">
        <v>136</v>
      </c>
      <c r="B103" s="136">
        <f>'表二'!C667</f>
        <v>55432</v>
      </c>
      <c r="C103" s="136">
        <f aca="true" t="shared" si="10" ref="C103:H103">SUM(C104:C115)</f>
        <v>50871</v>
      </c>
      <c r="D103" s="136">
        <f t="shared" si="10"/>
        <v>4561</v>
      </c>
      <c r="E103" s="136">
        <f t="shared" si="10"/>
        <v>0</v>
      </c>
      <c r="F103" s="136">
        <f t="shared" si="10"/>
        <v>0</v>
      </c>
      <c r="G103" s="136">
        <f t="shared" si="10"/>
        <v>0</v>
      </c>
      <c r="H103" s="136">
        <f t="shared" si="10"/>
        <v>0</v>
      </c>
      <c r="I103" s="68">
        <f t="shared" si="7"/>
      </c>
    </row>
    <row r="104" spans="1:9" ht="19.5" customHeight="1">
      <c r="A104" s="43" t="s">
        <v>137</v>
      </c>
      <c r="B104" s="136">
        <f>'表二'!C668</f>
        <v>405</v>
      </c>
      <c r="C104" s="139">
        <v>405</v>
      </c>
      <c r="D104" s="139"/>
      <c r="E104" s="139"/>
      <c r="F104" s="139"/>
      <c r="G104" s="139"/>
      <c r="H104" s="139"/>
      <c r="I104" s="68">
        <f t="shared" si="7"/>
      </c>
    </row>
    <row r="105" spans="1:9" ht="19.5" customHeight="1">
      <c r="A105" s="43" t="s">
        <v>138</v>
      </c>
      <c r="B105" s="136">
        <f>'表二'!C673</f>
        <v>1450</v>
      </c>
      <c r="C105" s="139">
        <v>1210</v>
      </c>
      <c r="D105" s="139">
        <v>240</v>
      </c>
      <c r="E105" s="139"/>
      <c r="F105" s="139"/>
      <c r="G105" s="139"/>
      <c r="H105" s="139"/>
      <c r="I105" s="68">
        <f t="shared" si="7"/>
      </c>
    </row>
    <row r="106" spans="1:9" ht="19.5" customHeight="1">
      <c r="A106" s="43" t="s">
        <v>139</v>
      </c>
      <c r="B106" s="136">
        <f>'表二'!C686</f>
        <v>2548</v>
      </c>
      <c r="C106" s="139">
        <v>1683</v>
      </c>
      <c r="D106" s="139">
        <v>865</v>
      </c>
      <c r="E106" s="139"/>
      <c r="F106" s="139"/>
      <c r="G106" s="139"/>
      <c r="H106" s="139"/>
      <c r="I106" s="68">
        <f t="shared" si="7"/>
      </c>
    </row>
    <row r="107" spans="1:9" ht="19.5" customHeight="1">
      <c r="A107" s="43" t="s">
        <v>140</v>
      </c>
      <c r="B107" s="136">
        <f>'表二'!C690</f>
        <v>4994</v>
      </c>
      <c r="C107" s="139">
        <v>2256</v>
      </c>
      <c r="D107" s="139">
        <v>2738</v>
      </c>
      <c r="E107" s="139"/>
      <c r="F107" s="139"/>
      <c r="G107" s="139"/>
      <c r="H107" s="139"/>
      <c r="I107" s="68">
        <f t="shared" si="7"/>
      </c>
    </row>
    <row r="108" spans="1:9" ht="19.5" customHeight="1">
      <c r="A108" s="43" t="s">
        <v>141</v>
      </c>
      <c r="B108" s="136">
        <f>'表二'!C702</f>
        <v>70</v>
      </c>
      <c r="C108" s="139">
        <v>30</v>
      </c>
      <c r="D108" s="139">
        <v>40</v>
      </c>
      <c r="E108" s="139"/>
      <c r="F108" s="139"/>
      <c r="G108" s="139"/>
      <c r="H108" s="139"/>
      <c r="I108" s="68">
        <f t="shared" si="7"/>
      </c>
    </row>
    <row r="109" spans="1:9" ht="19.5" customHeight="1">
      <c r="A109" s="43" t="s">
        <v>142</v>
      </c>
      <c r="B109" s="136">
        <f>'表二'!C705</f>
        <v>3409</v>
      </c>
      <c r="C109" s="139">
        <v>3205</v>
      </c>
      <c r="D109" s="139">
        <v>204</v>
      </c>
      <c r="E109" s="139"/>
      <c r="F109" s="139"/>
      <c r="G109" s="139"/>
      <c r="H109" s="139"/>
      <c r="I109" s="68">
        <f t="shared" si="7"/>
      </c>
    </row>
    <row r="110" spans="1:9" ht="19.5" customHeight="1">
      <c r="A110" s="43" t="s">
        <v>143</v>
      </c>
      <c r="B110" s="136">
        <f>'表二'!C709</f>
        <v>1637</v>
      </c>
      <c r="C110" s="139">
        <v>1637</v>
      </c>
      <c r="D110" s="139"/>
      <c r="E110" s="139"/>
      <c r="F110" s="139"/>
      <c r="G110" s="139"/>
      <c r="H110" s="139"/>
      <c r="I110" s="68">
        <f t="shared" si="7"/>
      </c>
    </row>
    <row r="111" spans="1:9" ht="19.5" customHeight="1">
      <c r="A111" s="43" t="s">
        <v>144</v>
      </c>
      <c r="B111" s="136">
        <f>'表二'!C719</f>
        <v>4460</v>
      </c>
      <c r="C111" s="139">
        <v>4460</v>
      </c>
      <c r="D111" s="139"/>
      <c r="E111" s="139"/>
      <c r="F111" s="139"/>
      <c r="G111" s="139"/>
      <c r="H111" s="139"/>
      <c r="I111" s="68">
        <f t="shared" si="7"/>
      </c>
    </row>
    <row r="112" spans="1:9" ht="19.5" customHeight="1">
      <c r="A112" s="43" t="s">
        <v>145</v>
      </c>
      <c r="B112" s="136">
        <f>'表二'!C724</f>
        <v>35637</v>
      </c>
      <c r="C112" s="139">
        <v>35637</v>
      </c>
      <c r="D112" s="139"/>
      <c r="E112" s="139"/>
      <c r="F112" s="139"/>
      <c r="G112" s="139"/>
      <c r="H112" s="139"/>
      <c r="I112" s="68">
        <f t="shared" si="7"/>
      </c>
    </row>
    <row r="113" spans="1:9" ht="19.5" customHeight="1">
      <c r="A113" s="43" t="s">
        <v>146</v>
      </c>
      <c r="B113" s="136">
        <f>'表二'!C730</f>
        <v>445</v>
      </c>
      <c r="C113" s="139">
        <v>81</v>
      </c>
      <c r="D113" s="139">
        <v>364</v>
      </c>
      <c r="E113" s="139"/>
      <c r="F113" s="139"/>
      <c r="G113" s="139"/>
      <c r="H113" s="139"/>
      <c r="I113" s="68">
        <f t="shared" si="7"/>
      </c>
    </row>
    <row r="114" spans="1:9" ht="19.5" customHeight="1">
      <c r="A114" s="43" t="s">
        <v>147</v>
      </c>
      <c r="B114" s="136">
        <f>'表二'!C734</f>
        <v>320</v>
      </c>
      <c r="C114" s="139">
        <v>266</v>
      </c>
      <c r="D114" s="139">
        <v>54</v>
      </c>
      <c r="E114" s="139"/>
      <c r="F114" s="139"/>
      <c r="G114" s="139"/>
      <c r="H114" s="139"/>
      <c r="I114" s="68">
        <f t="shared" si="7"/>
      </c>
    </row>
    <row r="115" spans="1:9" ht="19.5" customHeight="1">
      <c r="A115" s="43" t="s">
        <v>148</v>
      </c>
      <c r="B115" s="136">
        <f>'表二'!C737</f>
        <v>57</v>
      </c>
      <c r="C115" s="139">
        <v>1</v>
      </c>
      <c r="D115" s="139">
        <v>56</v>
      </c>
      <c r="E115" s="139"/>
      <c r="F115" s="139"/>
      <c r="G115" s="139"/>
      <c r="H115" s="139"/>
      <c r="I115" s="68">
        <f t="shared" si="7"/>
      </c>
    </row>
    <row r="116" spans="1:9" ht="18.75" customHeight="1">
      <c r="A116" s="43" t="s">
        <v>149</v>
      </c>
      <c r="B116" s="136">
        <f>'表二'!C738</f>
        <v>2309</v>
      </c>
      <c r="C116" s="136">
        <f aca="true" t="shared" si="11" ref="C116:H116">SUM(C117:C131)</f>
        <v>2309</v>
      </c>
      <c r="D116" s="136">
        <f t="shared" si="11"/>
        <v>0</v>
      </c>
      <c r="E116" s="136">
        <f t="shared" si="11"/>
        <v>0</v>
      </c>
      <c r="F116" s="136">
        <f t="shared" si="11"/>
        <v>0</v>
      </c>
      <c r="G116" s="136">
        <f t="shared" si="11"/>
        <v>0</v>
      </c>
      <c r="H116" s="136">
        <f t="shared" si="11"/>
        <v>0</v>
      </c>
      <c r="I116" s="68">
        <f t="shared" si="7"/>
      </c>
    </row>
    <row r="117" spans="1:9" ht="18.75" customHeight="1">
      <c r="A117" s="43" t="s">
        <v>150</v>
      </c>
      <c r="B117" s="136">
        <f>'表二'!C739</f>
        <v>254</v>
      </c>
      <c r="C117" s="139">
        <v>254</v>
      </c>
      <c r="D117" s="139"/>
      <c r="E117" s="139"/>
      <c r="F117" s="139"/>
      <c r="G117" s="139"/>
      <c r="H117" s="139"/>
      <c r="I117" s="68">
        <f t="shared" si="7"/>
      </c>
    </row>
    <row r="118" spans="1:9" ht="18.75" customHeight="1">
      <c r="A118" s="43" t="s">
        <v>151</v>
      </c>
      <c r="B118" s="136">
        <f>'表二'!C748</f>
        <v>199</v>
      </c>
      <c r="C118" s="139">
        <v>199</v>
      </c>
      <c r="D118" s="139"/>
      <c r="E118" s="139"/>
      <c r="F118" s="139"/>
      <c r="G118" s="139"/>
      <c r="H118" s="139"/>
      <c r="I118" s="68">
        <f t="shared" si="7"/>
      </c>
    </row>
    <row r="119" spans="1:9" ht="18.75" customHeight="1">
      <c r="A119" s="43" t="s">
        <v>152</v>
      </c>
      <c r="B119" s="136">
        <f>'表二'!C752</f>
        <v>1851</v>
      </c>
      <c r="C119" s="139">
        <v>1851</v>
      </c>
      <c r="D119" s="139"/>
      <c r="E119" s="139"/>
      <c r="F119" s="139"/>
      <c r="G119" s="139"/>
      <c r="H119" s="139"/>
      <c r="I119" s="68">
        <f t="shared" si="7"/>
      </c>
    </row>
    <row r="120" spans="1:9" ht="18.75" customHeight="1">
      <c r="A120" s="43" t="s">
        <v>153</v>
      </c>
      <c r="B120" s="136">
        <f>'表二'!C760</f>
        <v>0</v>
      </c>
      <c r="C120" s="139"/>
      <c r="D120" s="139"/>
      <c r="E120" s="139"/>
      <c r="F120" s="139"/>
      <c r="G120" s="139"/>
      <c r="H120" s="139"/>
      <c r="I120" s="68">
        <f t="shared" si="7"/>
      </c>
    </row>
    <row r="121" spans="1:9" ht="18" customHeight="1">
      <c r="A121" s="43" t="s">
        <v>154</v>
      </c>
      <c r="B121" s="136">
        <f>'表二'!C766</f>
        <v>0</v>
      </c>
      <c r="C121" s="139"/>
      <c r="D121" s="139"/>
      <c r="E121" s="139"/>
      <c r="F121" s="139"/>
      <c r="G121" s="139"/>
      <c r="H121" s="139"/>
      <c r="I121" s="68">
        <f t="shared" si="7"/>
      </c>
    </row>
    <row r="122" spans="1:9" ht="18" customHeight="1">
      <c r="A122" s="43" t="s">
        <v>155</v>
      </c>
      <c r="B122" s="136">
        <f>'表二'!C773</f>
        <v>0</v>
      </c>
      <c r="C122" s="139"/>
      <c r="D122" s="139"/>
      <c r="E122" s="139"/>
      <c r="F122" s="139"/>
      <c r="G122" s="139"/>
      <c r="H122" s="139"/>
      <c r="I122" s="68">
        <f t="shared" si="7"/>
      </c>
    </row>
    <row r="123" spans="1:9" ht="18" customHeight="1">
      <c r="A123" s="43" t="s">
        <v>156</v>
      </c>
      <c r="B123" s="136">
        <f>'表二'!C779</f>
        <v>0</v>
      </c>
      <c r="C123" s="139"/>
      <c r="D123" s="139"/>
      <c r="E123" s="139"/>
      <c r="F123" s="139"/>
      <c r="G123" s="139"/>
      <c r="H123" s="139"/>
      <c r="I123" s="68">
        <f t="shared" si="7"/>
      </c>
    </row>
    <row r="124" spans="1:9" ht="18" customHeight="1">
      <c r="A124" s="43" t="s">
        <v>157</v>
      </c>
      <c r="B124" s="136">
        <f>'表二'!C782</f>
        <v>0</v>
      </c>
      <c r="C124" s="139"/>
      <c r="D124" s="139"/>
      <c r="E124" s="139"/>
      <c r="F124" s="139"/>
      <c r="G124" s="139"/>
      <c r="H124" s="139"/>
      <c r="I124" s="68">
        <f t="shared" si="7"/>
      </c>
    </row>
    <row r="125" spans="1:9" ht="18" customHeight="1">
      <c r="A125" s="43" t="s">
        <v>158</v>
      </c>
      <c r="B125" s="136">
        <f>'表二'!C785</f>
        <v>0</v>
      </c>
      <c r="C125" s="139"/>
      <c r="D125" s="139"/>
      <c r="E125" s="139"/>
      <c r="F125" s="139"/>
      <c r="G125" s="139"/>
      <c r="H125" s="139"/>
      <c r="I125" s="68">
        <f t="shared" si="7"/>
      </c>
    </row>
    <row r="126" spans="1:9" ht="18" customHeight="1">
      <c r="A126" s="43" t="s">
        <v>159</v>
      </c>
      <c r="B126" s="136">
        <f>'表二'!C786</f>
        <v>0</v>
      </c>
      <c r="C126" s="139"/>
      <c r="D126" s="139"/>
      <c r="E126" s="139"/>
      <c r="F126" s="139"/>
      <c r="G126" s="139"/>
      <c r="H126" s="139"/>
      <c r="I126" s="68">
        <f t="shared" si="7"/>
      </c>
    </row>
    <row r="127" spans="1:9" ht="18" customHeight="1">
      <c r="A127" s="43" t="s">
        <v>160</v>
      </c>
      <c r="B127" s="136">
        <f>'表二'!C787</f>
        <v>5</v>
      </c>
      <c r="C127" s="139">
        <v>5</v>
      </c>
      <c r="D127" s="139"/>
      <c r="E127" s="139"/>
      <c r="F127" s="139"/>
      <c r="G127" s="139"/>
      <c r="H127" s="139"/>
      <c r="I127" s="68">
        <f t="shared" si="7"/>
      </c>
    </row>
    <row r="128" spans="1:9" ht="18" customHeight="1">
      <c r="A128" s="43" t="s">
        <v>161</v>
      </c>
      <c r="B128" s="136">
        <f>'表二'!C793</f>
        <v>0</v>
      </c>
      <c r="C128" s="139"/>
      <c r="D128" s="139"/>
      <c r="E128" s="139"/>
      <c r="F128" s="139"/>
      <c r="G128" s="139"/>
      <c r="H128" s="139"/>
      <c r="I128" s="68">
        <f t="shared" si="7"/>
      </c>
    </row>
    <row r="129" spans="1:9" ht="18" customHeight="1">
      <c r="A129" s="43" t="s">
        <v>162</v>
      </c>
      <c r="B129" s="136">
        <f>'表二'!C794</f>
        <v>0</v>
      </c>
      <c r="C129" s="139"/>
      <c r="D129" s="139"/>
      <c r="E129" s="139"/>
      <c r="F129" s="139"/>
      <c r="G129" s="139"/>
      <c r="H129" s="139"/>
      <c r="I129" s="68">
        <f t="shared" si="7"/>
      </c>
    </row>
    <row r="130" spans="1:9" ht="18" customHeight="1">
      <c r="A130" s="43" t="s">
        <v>163</v>
      </c>
      <c r="B130" s="136">
        <f>'表二'!C795</f>
        <v>0</v>
      </c>
      <c r="C130" s="139"/>
      <c r="D130" s="139"/>
      <c r="E130" s="139"/>
      <c r="F130" s="139"/>
      <c r="G130" s="139"/>
      <c r="H130" s="139"/>
      <c r="I130" s="68">
        <f t="shared" si="7"/>
      </c>
    </row>
    <row r="131" spans="1:9" ht="18" customHeight="1">
      <c r="A131" s="43" t="s">
        <v>164</v>
      </c>
      <c r="B131" s="136">
        <f>'表二'!C810</f>
        <v>0</v>
      </c>
      <c r="C131" s="139"/>
      <c r="D131" s="139"/>
      <c r="E131" s="139"/>
      <c r="F131" s="139"/>
      <c r="G131" s="139"/>
      <c r="H131" s="139"/>
      <c r="I131" s="68">
        <f t="shared" si="7"/>
      </c>
    </row>
    <row r="132" spans="1:9" ht="18" customHeight="1">
      <c r="A132" s="43" t="s">
        <v>165</v>
      </c>
      <c r="B132" s="136">
        <f>'表二'!C811</f>
        <v>8170</v>
      </c>
      <c r="C132" s="136">
        <f aca="true" t="shared" si="12" ref="C132:H132">SUM(C133:C138)</f>
        <v>8170</v>
      </c>
      <c r="D132" s="136">
        <f t="shared" si="12"/>
        <v>0</v>
      </c>
      <c r="E132" s="136">
        <f t="shared" si="12"/>
        <v>0</v>
      </c>
      <c r="F132" s="136">
        <f t="shared" si="12"/>
        <v>0</v>
      </c>
      <c r="G132" s="136">
        <f t="shared" si="12"/>
        <v>0</v>
      </c>
      <c r="H132" s="136">
        <f t="shared" si="12"/>
        <v>0</v>
      </c>
      <c r="I132" s="68">
        <f t="shared" si="7"/>
      </c>
    </row>
    <row r="133" spans="1:9" ht="18" customHeight="1">
      <c r="A133" s="43" t="s">
        <v>166</v>
      </c>
      <c r="B133" s="136">
        <f>'表二'!C812</f>
        <v>2878</v>
      </c>
      <c r="C133" s="139">
        <v>2878</v>
      </c>
      <c r="D133" s="139"/>
      <c r="E133" s="139"/>
      <c r="F133" s="139"/>
      <c r="G133" s="139"/>
      <c r="H133" s="139"/>
      <c r="I133" s="68">
        <f t="shared" si="7"/>
      </c>
    </row>
    <row r="134" spans="1:9" ht="18" customHeight="1">
      <c r="A134" s="43" t="s">
        <v>167</v>
      </c>
      <c r="B134" s="136">
        <f>'表二'!C824</f>
        <v>238</v>
      </c>
      <c r="C134" s="139">
        <v>238</v>
      </c>
      <c r="D134" s="139"/>
      <c r="E134" s="139"/>
      <c r="F134" s="139"/>
      <c r="G134" s="139"/>
      <c r="H134" s="139"/>
      <c r="I134" s="68">
        <f t="shared" si="7"/>
      </c>
    </row>
    <row r="135" spans="1:9" ht="18" customHeight="1">
      <c r="A135" s="43" t="s">
        <v>168</v>
      </c>
      <c r="B135" s="136">
        <f>'表二'!C825</f>
        <v>1291</v>
      </c>
      <c r="C135" s="139">
        <v>1291</v>
      </c>
      <c r="D135" s="139"/>
      <c r="E135" s="139"/>
      <c r="F135" s="139"/>
      <c r="G135" s="139"/>
      <c r="H135" s="139"/>
      <c r="I135" s="68">
        <f aca="true" t="shared" si="13" ref="I135:I198">IF(B135=C135+D135+E135+F135+G135+H135,"","分项不等于合计数")</f>
      </c>
    </row>
    <row r="136" spans="1:9" ht="18" customHeight="1">
      <c r="A136" s="43" t="s">
        <v>169</v>
      </c>
      <c r="B136" s="136">
        <f>'表二'!C828</f>
        <v>3763</v>
      </c>
      <c r="C136" s="139">
        <v>3763</v>
      </c>
      <c r="D136" s="139"/>
      <c r="E136" s="139"/>
      <c r="F136" s="139"/>
      <c r="G136" s="139"/>
      <c r="H136" s="139"/>
      <c r="I136" s="68">
        <f t="shared" si="13"/>
      </c>
    </row>
    <row r="137" spans="1:9" ht="18" customHeight="1">
      <c r="A137" s="43" t="s">
        <v>170</v>
      </c>
      <c r="B137" s="136">
        <f>'表二'!C829</f>
        <v>0</v>
      </c>
      <c r="C137" s="139"/>
      <c r="D137" s="139"/>
      <c r="E137" s="139"/>
      <c r="F137" s="139"/>
      <c r="G137" s="139"/>
      <c r="H137" s="139"/>
      <c r="I137" s="68">
        <f t="shared" si="13"/>
      </c>
    </row>
    <row r="138" spans="1:9" ht="18" customHeight="1">
      <c r="A138" s="43" t="s">
        <v>171</v>
      </c>
      <c r="B138" s="136">
        <f>'表二'!C830</f>
        <v>0</v>
      </c>
      <c r="C138" s="139"/>
      <c r="D138" s="139"/>
      <c r="E138" s="139"/>
      <c r="F138" s="139"/>
      <c r="G138" s="139"/>
      <c r="H138" s="139"/>
      <c r="I138" s="68">
        <f t="shared" si="13"/>
      </c>
    </row>
    <row r="139" spans="1:9" ht="18" customHeight="1">
      <c r="A139" s="43" t="s">
        <v>172</v>
      </c>
      <c r="B139" s="136">
        <f>'表二'!C831</f>
        <v>48797</v>
      </c>
      <c r="C139" s="136">
        <f aca="true" t="shared" si="14" ref="C139:H139">SUM(C140:C149)</f>
        <v>28323</v>
      </c>
      <c r="D139" s="136">
        <f t="shared" si="14"/>
        <v>20474</v>
      </c>
      <c r="E139" s="136">
        <f t="shared" si="14"/>
        <v>0</v>
      </c>
      <c r="F139" s="136">
        <f t="shared" si="14"/>
        <v>0</v>
      </c>
      <c r="G139" s="136">
        <f t="shared" si="14"/>
        <v>0</v>
      </c>
      <c r="H139" s="136">
        <f t="shared" si="14"/>
        <v>0</v>
      </c>
      <c r="I139" s="68">
        <f t="shared" si="13"/>
      </c>
    </row>
    <row r="140" spans="1:9" ht="18" customHeight="1">
      <c r="A140" s="43" t="s">
        <v>173</v>
      </c>
      <c r="B140" s="136">
        <f>'表二'!C832</f>
        <v>17661</v>
      </c>
      <c r="C140" s="139">
        <v>4693</v>
      </c>
      <c r="D140" s="139">
        <v>12968</v>
      </c>
      <c r="E140" s="139"/>
      <c r="F140" s="139"/>
      <c r="G140" s="139"/>
      <c r="H140" s="139"/>
      <c r="I140" s="68">
        <f t="shared" si="13"/>
      </c>
    </row>
    <row r="141" spans="1:9" ht="18" customHeight="1">
      <c r="A141" s="43" t="s">
        <v>174</v>
      </c>
      <c r="B141" s="136">
        <f>'表二'!C857</f>
        <v>1046</v>
      </c>
      <c r="C141" s="139">
        <v>873</v>
      </c>
      <c r="D141" s="139">
        <v>173</v>
      </c>
      <c r="E141" s="139"/>
      <c r="F141" s="139"/>
      <c r="G141" s="139"/>
      <c r="H141" s="139"/>
      <c r="I141" s="68">
        <f t="shared" si="13"/>
      </c>
    </row>
    <row r="142" spans="1:9" ht="18" customHeight="1">
      <c r="A142" s="43" t="s">
        <v>175</v>
      </c>
      <c r="B142" s="136">
        <f>'表二'!C885</f>
        <v>4056</v>
      </c>
      <c r="C142" s="139">
        <v>1376</v>
      </c>
      <c r="D142" s="139">
        <v>2680</v>
      </c>
      <c r="E142" s="139"/>
      <c r="F142" s="139"/>
      <c r="G142" s="139"/>
      <c r="H142" s="139"/>
      <c r="I142" s="68">
        <f t="shared" si="13"/>
      </c>
    </row>
    <row r="143" spans="1:9" ht="18" customHeight="1">
      <c r="A143" s="43" t="s">
        <v>176</v>
      </c>
      <c r="B143" s="136">
        <f>'表二'!C912</f>
        <v>0</v>
      </c>
      <c r="C143" s="139"/>
      <c r="D143" s="139"/>
      <c r="E143" s="139"/>
      <c r="F143" s="139"/>
      <c r="G143" s="139"/>
      <c r="H143" s="139"/>
      <c r="I143" s="68">
        <f t="shared" si="13"/>
      </c>
    </row>
    <row r="144" spans="1:9" ht="18" customHeight="1">
      <c r="A144" s="43" t="s">
        <v>177</v>
      </c>
      <c r="B144" s="136">
        <f>'表二'!C923</f>
        <v>13944</v>
      </c>
      <c r="C144" s="139">
        <v>13778</v>
      </c>
      <c r="D144" s="139">
        <v>166</v>
      </c>
      <c r="E144" s="139"/>
      <c r="F144" s="139"/>
      <c r="G144" s="139"/>
      <c r="H144" s="139"/>
      <c r="I144" s="68">
        <f t="shared" si="13"/>
      </c>
    </row>
    <row r="145" spans="1:9" ht="18" customHeight="1">
      <c r="A145" s="43" t="s">
        <v>178</v>
      </c>
      <c r="B145" s="136">
        <f>'表二'!C934</f>
        <v>2927</v>
      </c>
      <c r="C145" s="139"/>
      <c r="D145" s="139">
        <v>2927</v>
      </c>
      <c r="E145" s="139"/>
      <c r="F145" s="139"/>
      <c r="G145" s="139"/>
      <c r="H145" s="139"/>
      <c r="I145" s="68">
        <f t="shared" si="13"/>
      </c>
    </row>
    <row r="146" spans="1:9" ht="18" customHeight="1">
      <c r="A146" s="43" t="s">
        <v>179</v>
      </c>
      <c r="B146" s="136">
        <f>'表二'!C940</f>
        <v>7213</v>
      </c>
      <c r="C146" s="139">
        <v>7213</v>
      </c>
      <c r="D146" s="139"/>
      <c r="E146" s="139"/>
      <c r="F146" s="139"/>
      <c r="G146" s="139"/>
      <c r="H146" s="139"/>
      <c r="I146" s="68">
        <f t="shared" si="13"/>
      </c>
    </row>
    <row r="147" spans="1:9" ht="18" customHeight="1">
      <c r="A147" s="43" t="s">
        <v>180</v>
      </c>
      <c r="B147" s="136">
        <f>'表二'!C947</f>
        <v>1950</v>
      </c>
      <c r="C147" s="139">
        <v>390</v>
      </c>
      <c r="D147" s="139">
        <v>1560</v>
      </c>
      <c r="E147" s="139"/>
      <c r="F147" s="139"/>
      <c r="G147" s="139"/>
      <c r="H147" s="139"/>
      <c r="I147" s="68">
        <f t="shared" si="13"/>
      </c>
    </row>
    <row r="148" spans="1:9" ht="18" customHeight="1">
      <c r="A148" s="43" t="s">
        <v>181</v>
      </c>
      <c r="B148" s="136">
        <f>'表二'!C954</f>
        <v>0</v>
      </c>
      <c r="C148" s="139"/>
      <c r="D148" s="139"/>
      <c r="E148" s="139"/>
      <c r="F148" s="139"/>
      <c r="G148" s="139"/>
      <c r="H148" s="139"/>
      <c r="I148" s="68">
        <f t="shared" si="13"/>
      </c>
    </row>
    <row r="149" spans="1:9" ht="18" customHeight="1">
      <c r="A149" s="153" t="s">
        <v>1444</v>
      </c>
      <c r="B149" s="136">
        <f>'表二'!C958</f>
        <v>0</v>
      </c>
      <c r="C149" s="139"/>
      <c r="D149" s="139"/>
      <c r="E149" s="139"/>
      <c r="F149" s="139"/>
      <c r="G149" s="139"/>
      <c r="H149" s="139"/>
      <c r="I149" s="68">
        <f t="shared" si="13"/>
      </c>
    </row>
    <row r="150" spans="1:9" ht="20.25" customHeight="1">
      <c r="A150" s="43" t="s">
        <v>182</v>
      </c>
      <c r="B150" s="136">
        <f>'表二'!C961</f>
        <v>4325</v>
      </c>
      <c r="C150" s="136">
        <f aca="true" t="shared" si="15" ref="C150:H150">SUM(C151:C157)</f>
        <v>4325</v>
      </c>
      <c r="D150" s="136">
        <f t="shared" si="15"/>
        <v>0</v>
      </c>
      <c r="E150" s="136">
        <f t="shared" si="15"/>
        <v>0</v>
      </c>
      <c r="F150" s="136">
        <f t="shared" si="15"/>
        <v>0</v>
      </c>
      <c r="G150" s="136">
        <f t="shared" si="15"/>
        <v>0</v>
      </c>
      <c r="H150" s="136">
        <f t="shared" si="15"/>
        <v>0</v>
      </c>
      <c r="I150" s="68">
        <f t="shared" si="13"/>
      </c>
    </row>
    <row r="151" spans="1:9" ht="20.25" customHeight="1">
      <c r="A151" s="43" t="s">
        <v>183</v>
      </c>
      <c r="B151" s="136">
        <f>'表二'!C962</f>
        <v>4325</v>
      </c>
      <c r="C151" s="139">
        <v>4325</v>
      </c>
      <c r="D151" s="139"/>
      <c r="E151" s="139"/>
      <c r="F151" s="139"/>
      <c r="G151" s="139"/>
      <c r="H151" s="139"/>
      <c r="I151" s="68">
        <f t="shared" si="13"/>
      </c>
    </row>
    <row r="152" spans="1:9" ht="20.25" customHeight="1">
      <c r="A152" s="43" t="s">
        <v>184</v>
      </c>
      <c r="B152" s="136">
        <f>'表二'!C985</f>
        <v>0</v>
      </c>
      <c r="C152" s="139"/>
      <c r="D152" s="139"/>
      <c r="E152" s="139"/>
      <c r="F152" s="139"/>
      <c r="G152" s="139"/>
      <c r="H152" s="139"/>
      <c r="I152" s="68">
        <f t="shared" si="13"/>
      </c>
    </row>
    <row r="153" spans="1:9" ht="20.25" customHeight="1">
      <c r="A153" s="43" t="s">
        <v>185</v>
      </c>
      <c r="B153" s="136">
        <f>'表二'!C995</f>
        <v>0</v>
      </c>
      <c r="C153" s="139"/>
      <c r="D153" s="139"/>
      <c r="E153" s="139"/>
      <c r="F153" s="139"/>
      <c r="G153" s="139"/>
      <c r="H153" s="139"/>
      <c r="I153" s="68">
        <f t="shared" si="13"/>
      </c>
    </row>
    <row r="154" spans="1:9" ht="20.25" customHeight="1">
      <c r="A154" s="43" t="s">
        <v>186</v>
      </c>
      <c r="B154" s="136">
        <f>'表二'!C1005</f>
        <v>0</v>
      </c>
      <c r="C154" s="139"/>
      <c r="D154" s="139"/>
      <c r="E154" s="139"/>
      <c r="F154" s="139"/>
      <c r="G154" s="139"/>
      <c r="H154" s="139"/>
      <c r="I154" s="68">
        <f t="shared" si="13"/>
      </c>
    </row>
    <row r="155" spans="1:9" ht="20.25" customHeight="1">
      <c r="A155" s="43" t="s">
        <v>187</v>
      </c>
      <c r="B155" s="136">
        <f>'表二'!C1010</f>
        <v>0</v>
      </c>
      <c r="C155" s="139"/>
      <c r="D155" s="139"/>
      <c r="E155" s="139"/>
      <c r="F155" s="139"/>
      <c r="G155" s="139"/>
      <c r="H155" s="139"/>
      <c r="I155" s="68">
        <f t="shared" si="13"/>
      </c>
    </row>
    <row r="156" spans="1:9" ht="20.25" customHeight="1">
      <c r="A156" s="43" t="s">
        <v>188</v>
      </c>
      <c r="B156" s="136">
        <f>'表二'!C1017</f>
        <v>0</v>
      </c>
      <c r="C156" s="139"/>
      <c r="D156" s="139"/>
      <c r="E156" s="139"/>
      <c r="F156" s="139"/>
      <c r="G156" s="139"/>
      <c r="H156" s="139"/>
      <c r="I156" s="68">
        <f t="shared" si="13"/>
      </c>
    </row>
    <row r="157" spans="1:9" ht="20.25" customHeight="1">
      <c r="A157" s="43" t="s">
        <v>189</v>
      </c>
      <c r="B157" s="136">
        <f>'表二'!C1022</f>
        <v>0</v>
      </c>
      <c r="C157" s="139"/>
      <c r="D157" s="139"/>
      <c r="E157" s="139"/>
      <c r="F157" s="139"/>
      <c r="G157" s="139"/>
      <c r="H157" s="139"/>
      <c r="I157" s="68">
        <f t="shared" si="13"/>
      </c>
    </row>
    <row r="158" spans="1:9" ht="20.25" customHeight="1">
      <c r="A158" s="43" t="s">
        <v>190</v>
      </c>
      <c r="B158" s="136">
        <f>'表二'!C1025</f>
        <v>1865</v>
      </c>
      <c r="C158" s="136">
        <f aca="true" t="shared" si="16" ref="C158:H158">SUM(C159:C166)</f>
        <v>1865</v>
      </c>
      <c r="D158" s="136">
        <f t="shared" si="16"/>
        <v>0</v>
      </c>
      <c r="E158" s="136">
        <f t="shared" si="16"/>
        <v>0</v>
      </c>
      <c r="F158" s="136">
        <f t="shared" si="16"/>
        <v>0</v>
      </c>
      <c r="G158" s="136">
        <f t="shared" si="16"/>
        <v>0</v>
      </c>
      <c r="H158" s="136">
        <f t="shared" si="16"/>
        <v>0</v>
      </c>
      <c r="I158" s="68">
        <f t="shared" si="13"/>
      </c>
    </row>
    <row r="159" spans="1:9" ht="20.25" customHeight="1">
      <c r="A159" s="43" t="s">
        <v>191</v>
      </c>
      <c r="B159" s="136">
        <f>'表二'!C1026</f>
        <v>0</v>
      </c>
      <c r="C159" s="139"/>
      <c r="D159" s="139"/>
      <c r="E159" s="139"/>
      <c r="F159" s="139"/>
      <c r="G159" s="139"/>
      <c r="H159" s="139"/>
      <c r="I159" s="68">
        <f t="shared" si="13"/>
      </c>
    </row>
    <row r="160" spans="1:9" ht="20.25" customHeight="1">
      <c r="A160" s="43" t="s">
        <v>192</v>
      </c>
      <c r="B160" s="136">
        <f>'表二'!C1036</f>
        <v>0</v>
      </c>
      <c r="C160" s="139"/>
      <c r="D160" s="139"/>
      <c r="E160" s="139"/>
      <c r="F160" s="139"/>
      <c r="G160" s="139"/>
      <c r="H160" s="139"/>
      <c r="I160" s="68">
        <f t="shared" si="13"/>
      </c>
    </row>
    <row r="161" spans="1:9" ht="20.25" customHeight="1">
      <c r="A161" s="43" t="s">
        <v>193</v>
      </c>
      <c r="B161" s="136">
        <f>'表二'!C1052</f>
        <v>0</v>
      </c>
      <c r="C161" s="139"/>
      <c r="D161" s="139"/>
      <c r="E161" s="139"/>
      <c r="F161" s="139"/>
      <c r="G161" s="139"/>
      <c r="H161" s="139"/>
      <c r="I161" s="68">
        <f t="shared" si="13"/>
      </c>
    </row>
    <row r="162" spans="1:9" ht="20.25" customHeight="1">
      <c r="A162" s="43" t="s">
        <v>194</v>
      </c>
      <c r="B162" s="136">
        <f>'表二'!C1057</f>
        <v>416</v>
      </c>
      <c r="C162" s="139">
        <v>416</v>
      </c>
      <c r="D162" s="139"/>
      <c r="E162" s="139"/>
      <c r="F162" s="139"/>
      <c r="G162" s="139"/>
      <c r="H162" s="139"/>
      <c r="I162" s="68">
        <f t="shared" si="13"/>
      </c>
    </row>
    <row r="163" spans="1:9" ht="20.25" customHeight="1">
      <c r="A163" s="43" t="s">
        <v>195</v>
      </c>
      <c r="B163" s="136">
        <f>'表二'!C1071</f>
        <v>272</v>
      </c>
      <c r="C163" s="139">
        <v>272</v>
      </c>
      <c r="D163" s="139"/>
      <c r="E163" s="139"/>
      <c r="F163" s="139"/>
      <c r="G163" s="139"/>
      <c r="H163" s="139"/>
      <c r="I163" s="68">
        <f t="shared" si="13"/>
      </c>
    </row>
    <row r="164" spans="1:9" ht="20.25" customHeight="1">
      <c r="A164" s="43" t="s">
        <v>196</v>
      </c>
      <c r="B164" s="136">
        <f>'表二'!C1079</f>
        <v>0</v>
      </c>
      <c r="C164" s="139"/>
      <c r="D164" s="139"/>
      <c r="E164" s="139"/>
      <c r="F164" s="139"/>
      <c r="G164" s="139"/>
      <c r="H164" s="139"/>
      <c r="I164" s="68">
        <f t="shared" si="13"/>
      </c>
    </row>
    <row r="165" spans="1:9" ht="20.25" customHeight="1">
      <c r="A165" s="43" t="s">
        <v>197</v>
      </c>
      <c r="B165" s="136">
        <f>'表二'!C1085</f>
        <v>1177</v>
      </c>
      <c r="C165" s="139">
        <v>1177</v>
      </c>
      <c r="D165" s="139"/>
      <c r="E165" s="139"/>
      <c r="F165" s="139"/>
      <c r="G165" s="139"/>
      <c r="H165" s="139"/>
      <c r="I165" s="68">
        <f t="shared" si="13"/>
      </c>
    </row>
    <row r="166" spans="1:9" ht="20.25" customHeight="1">
      <c r="A166" s="43" t="s">
        <v>198</v>
      </c>
      <c r="B166" s="136">
        <f>'表二'!C1092</f>
        <v>0</v>
      </c>
      <c r="C166" s="139"/>
      <c r="D166" s="139"/>
      <c r="E166" s="139"/>
      <c r="F166" s="139"/>
      <c r="G166" s="139"/>
      <c r="H166" s="139"/>
      <c r="I166" s="68">
        <f t="shared" si="13"/>
      </c>
    </row>
    <row r="167" spans="1:9" ht="20.25" customHeight="1">
      <c r="A167" s="43" t="s">
        <v>199</v>
      </c>
      <c r="B167" s="136">
        <f>'表二'!C1099</f>
        <v>248</v>
      </c>
      <c r="C167" s="136">
        <f aca="true" t="shared" si="17" ref="C167:H167">SUM(C168:C171)</f>
        <v>248</v>
      </c>
      <c r="D167" s="136">
        <f t="shared" si="17"/>
        <v>0</v>
      </c>
      <c r="E167" s="136">
        <f t="shared" si="17"/>
        <v>0</v>
      </c>
      <c r="F167" s="136">
        <f t="shared" si="17"/>
        <v>0</v>
      </c>
      <c r="G167" s="136">
        <f t="shared" si="17"/>
        <v>0</v>
      </c>
      <c r="H167" s="136">
        <f t="shared" si="17"/>
        <v>0</v>
      </c>
      <c r="I167" s="68">
        <f t="shared" si="13"/>
      </c>
    </row>
    <row r="168" spans="1:9" ht="20.25" customHeight="1">
      <c r="A168" s="43" t="s">
        <v>200</v>
      </c>
      <c r="B168" s="136">
        <f>'表二'!C1100</f>
        <v>193</v>
      </c>
      <c r="C168" s="139">
        <v>193</v>
      </c>
      <c r="D168" s="139"/>
      <c r="E168" s="139"/>
      <c r="F168" s="139"/>
      <c r="G168" s="139"/>
      <c r="H168" s="139"/>
      <c r="I168" s="68">
        <f t="shared" si="13"/>
      </c>
    </row>
    <row r="169" spans="1:9" ht="20.25" customHeight="1">
      <c r="A169" s="43" t="s">
        <v>201</v>
      </c>
      <c r="B169" s="136">
        <f>'表二'!C1110</f>
        <v>55</v>
      </c>
      <c r="C169" s="139">
        <v>55</v>
      </c>
      <c r="D169" s="139"/>
      <c r="E169" s="139"/>
      <c r="F169" s="139"/>
      <c r="G169" s="139"/>
      <c r="H169" s="139"/>
      <c r="I169" s="68">
        <f t="shared" si="13"/>
      </c>
    </row>
    <row r="170" spans="1:9" ht="20.25" customHeight="1">
      <c r="A170" s="43" t="s">
        <v>202</v>
      </c>
      <c r="B170" s="136">
        <f>'表二'!C1117</f>
        <v>0</v>
      </c>
      <c r="C170" s="139"/>
      <c r="D170" s="139"/>
      <c r="E170" s="139"/>
      <c r="F170" s="139"/>
      <c r="G170" s="139"/>
      <c r="H170" s="139"/>
      <c r="I170" s="68">
        <f t="shared" si="13"/>
      </c>
    </row>
    <row r="171" spans="1:9" ht="20.25" customHeight="1">
      <c r="A171" s="43" t="s">
        <v>203</v>
      </c>
      <c r="B171" s="136">
        <f>'表二'!C1123</f>
        <v>0</v>
      </c>
      <c r="C171" s="139"/>
      <c r="D171" s="139"/>
      <c r="E171" s="139"/>
      <c r="F171" s="139"/>
      <c r="G171" s="139"/>
      <c r="H171" s="139"/>
      <c r="I171" s="68">
        <f t="shared" si="13"/>
      </c>
    </row>
    <row r="172" spans="1:9" ht="20.25" customHeight="1">
      <c r="A172" s="43" t="s">
        <v>204</v>
      </c>
      <c r="B172" s="136">
        <f>'表二'!C1126</f>
        <v>0</v>
      </c>
      <c r="C172" s="136">
        <f aca="true" t="shared" si="18" ref="C172:H172">SUM(C173:C175)</f>
        <v>0</v>
      </c>
      <c r="D172" s="136">
        <f t="shared" si="18"/>
        <v>0</v>
      </c>
      <c r="E172" s="136">
        <f t="shared" si="18"/>
        <v>0</v>
      </c>
      <c r="F172" s="136">
        <f t="shared" si="18"/>
        <v>0</v>
      </c>
      <c r="G172" s="136">
        <f t="shared" si="18"/>
        <v>0</v>
      </c>
      <c r="H172" s="136">
        <f t="shared" si="18"/>
        <v>0</v>
      </c>
      <c r="I172" s="68">
        <f t="shared" si="13"/>
      </c>
    </row>
    <row r="173" spans="1:9" ht="20.25" customHeight="1">
      <c r="A173" s="43" t="s">
        <v>205</v>
      </c>
      <c r="B173" s="136">
        <f>'表二'!C1127</f>
        <v>0</v>
      </c>
      <c r="C173" s="139"/>
      <c r="D173" s="139"/>
      <c r="E173" s="139"/>
      <c r="F173" s="139"/>
      <c r="G173" s="139"/>
      <c r="H173" s="139"/>
      <c r="I173" s="68">
        <f t="shared" si="13"/>
      </c>
    </row>
    <row r="174" spans="1:9" ht="20.25" customHeight="1">
      <c r="A174" s="43" t="s">
        <v>206</v>
      </c>
      <c r="B174" s="136">
        <f>'表二'!C1134</f>
        <v>0</v>
      </c>
      <c r="C174" s="139"/>
      <c r="D174" s="139"/>
      <c r="E174" s="139"/>
      <c r="F174" s="139"/>
      <c r="G174" s="139"/>
      <c r="H174" s="139"/>
      <c r="I174" s="68">
        <f t="shared" si="13"/>
      </c>
    </row>
    <row r="175" spans="1:9" ht="20.25" customHeight="1">
      <c r="A175" s="43" t="s">
        <v>207</v>
      </c>
      <c r="B175" s="136">
        <f>'表二'!C1140</f>
        <v>0</v>
      </c>
      <c r="C175" s="139"/>
      <c r="D175" s="139"/>
      <c r="E175" s="139"/>
      <c r="F175" s="139"/>
      <c r="G175" s="139"/>
      <c r="H175" s="139"/>
      <c r="I175" s="68">
        <f t="shared" si="13"/>
      </c>
    </row>
    <row r="176" spans="1:9" ht="18.75" customHeight="1">
      <c r="A176" s="43" t="s">
        <v>208</v>
      </c>
      <c r="B176" s="136">
        <f>'表二'!C1141</f>
        <v>0</v>
      </c>
      <c r="C176" s="136">
        <f aca="true" t="shared" si="19" ref="C176:H176">SUM(C177:C185)</f>
        <v>0</v>
      </c>
      <c r="D176" s="136">
        <f t="shared" si="19"/>
        <v>0</v>
      </c>
      <c r="E176" s="136">
        <f t="shared" si="19"/>
        <v>0</v>
      </c>
      <c r="F176" s="136">
        <f t="shared" si="19"/>
        <v>0</v>
      </c>
      <c r="G176" s="136">
        <f t="shared" si="19"/>
        <v>0</v>
      </c>
      <c r="H176" s="136">
        <f t="shared" si="19"/>
        <v>0</v>
      </c>
      <c r="I176" s="68">
        <f t="shared" si="13"/>
      </c>
    </row>
    <row r="177" spans="1:9" ht="18.75" customHeight="1">
      <c r="A177" s="43" t="s">
        <v>209</v>
      </c>
      <c r="B177" s="136">
        <f>'表二'!C1142</f>
        <v>0</v>
      </c>
      <c r="C177" s="139"/>
      <c r="D177" s="139"/>
      <c r="E177" s="139"/>
      <c r="F177" s="139"/>
      <c r="G177" s="139"/>
      <c r="H177" s="139"/>
      <c r="I177" s="68">
        <f t="shared" si="13"/>
      </c>
    </row>
    <row r="178" spans="1:9" ht="18.75" customHeight="1">
      <c r="A178" s="43" t="s">
        <v>210</v>
      </c>
      <c r="B178" s="136">
        <f>'表二'!C1143</f>
        <v>0</v>
      </c>
      <c r="C178" s="139"/>
      <c r="D178" s="139"/>
      <c r="E178" s="139"/>
      <c r="F178" s="139"/>
      <c r="G178" s="139"/>
      <c r="H178" s="139"/>
      <c r="I178" s="68">
        <f t="shared" si="13"/>
      </c>
    </row>
    <row r="179" spans="1:9" ht="18.75" customHeight="1">
      <c r="A179" s="43" t="s">
        <v>211</v>
      </c>
      <c r="B179" s="136">
        <f>'表二'!C1144</f>
        <v>0</v>
      </c>
      <c r="C179" s="139"/>
      <c r="D179" s="139"/>
      <c r="E179" s="139"/>
      <c r="F179" s="139"/>
      <c r="G179" s="139"/>
      <c r="H179" s="139"/>
      <c r="I179" s="68">
        <f t="shared" si="13"/>
      </c>
    </row>
    <row r="180" spans="1:9" ht="18.75" customHeight="1">
      <c r="A180" s="43" t="s">
        <v>212</v>
      </c>
      <c r="B180" s="136">
        <f>'表二'!C1145</f>
        <v>0</v>
      </c>
      <c r="C180" s="139"/>
      <c r="D180" s="139"/>
      <c r="E180" s="139"/>
      <c r="F180" s="139"/>
      <c r="G180" s="139"/>
      <c r="H180" s="139"/>
      <c r="I180" s="68">
        <f t="shared" si="13"/>
      </c>
    </row>
    <row r="181" spans="1:9" ht="18.75" customHeight="1">
      <c r="A181" s="43" t="s">
        <v>213</v>
      </c>
      <c r="B181" s="136">
        <f>'表二'!C1146</f>
        <v>0</v>
      </c>
      <c r="C181" s="139"/>
      <c r="D181" s="139"/>
      <c r="E181" s="139"/>
      <c r="F181" s="139"/>
      <c r="G181" s="139"/>
      <c r="H181" s="139"/>
      <c r="I181" s="68">
        <f t="shared" si="13"/>
      </c>
    </row>
    <row r="182" spans="1:9" ht="18.75" customHeight="1">
      <c r="A182" s="43" t="s">
        <v>173</v>
      </c>
      <c r="B182" s="136">
        <f>'表二'!C1147</f>
        <v>0</v>
      </c>
      <c r="C182" s="139"/>
      <c r="D182" s="139"/>
      <c r="E182" s="139"/>
      <c r="F182" s="139"/>
      <c r="G182" s="139"/>
      <c r="H182" s="139"/>
      <c r="I182" s="68">
        <f t="shared" si="13"/>
      </c>
    </row>
    <row r="183" spans="1:9" ht="18.75" customHeight="1">
      <c r="A183" s="43" t="s">
        <v>214</v>
      </c>
      <c r="B183" s="136">
        <f>'表二'!C1148</f>
        <v>0</v>
      </c>
      <c r="C183" s="139"/>
      <c r="D183" s="139"/>
      <c r="E183" s="139"/>
      <c r="F183" s="139"/>
      <c r="G183" s="139"/>
      <c r="H183" s="139"/>
      <c r="I183" s="68">
        <f t="shared" si="13"/>
      </c>
    </row>
    <row r="184" spans="1:9" ht="18.75" customHeight="1">
      <c r="A184" s="43" t="s">
        <v>215</v>
      </c>
      <c r="B184" s="136">
        <f>'表二'!C1149</f>
        <v>0</v>
      </c>
      <c r="C184" s="139"/>
      <c r="D184" s="139"/>
      <c r="E184" s="139"/>
      <c r="F184" s="139"/>
      <c r="G184" s="139"/>
      <c r="H184" s="139"/>
      <c r="I184" s="68">
        <f t="shared" si="13"/>
      </c>
    </row>
    <row r="185" spans="1:9" ht="18.75" customHeight="1">
      <c r="A185" s="43" t="s">
        <v>216</v>
      </c>
      <c r="B185" s="136">
        <f>'表二'!C1150</f>
        <v>0</v>
      </c>
      <c r="C185" s="139"/>
      <c r="D185" s="139"/>
      <c r="E185" s="139"/>
      <c r="F185" s="139"/>
      <c r="G185" s="139"/>
      <c r="H185" s="139"/>
      <c r="I185" s="68">
        <f t="shared" si="13"/>
      </c>
    </row>
    <row r="186" spans="1:9" ht="18.75" customHeight="1">
      <c r="A186" s="43" t="s">
        <v>217</v>
      </c>
      <c r="B186" s="136">
        <f>'表二'!C1151</f>
        <v>2777</v>
      </c>
      <c r="C186" s="136">
        <f aca="true" t="shared" si="20" ref="C186:H186">SUM(C187:C192)</f>
        <v>1696</v>
      </c>
      <c r="D186" s="136">
        <f t="shared" si="20"/>
        <v>1081</v>
      </c>
      <c r="E186" s="136">
        <f t="shared" si="20"/>
        <v>0</v>
      </c>
      <c r="F186" s="136">
        <f t="shared" si="20"/>
        <v>0</v>
      </c>
      <c r="G186" s="136">
        <f t="shared" si="20"/>
        <v>0</v>
      </c>
      <c r="H186" s="136">
        <f t="shared" si="20"/>
        <v>0</v>
      </c>
      <c r="I186" s="68">
        <f t="shared" si="13"/>
      </c>
    </row>
    <row r="187" spans="1:9" ht="18.75" customHeight="1">
      <c r="A187" s="43" t="s">
        <v>218</v>
      </c>
      <c r="B187" s="136">
        <f>'表二'!C1152</f>
        <v>2647</v>
      </c>
      <c r="C187" s="139">
        <v>1566</v>
      </c>
      <c r="D187" s="139">
        <v>1081</v>
      </c>
      <c r="E187" s="139"/>
      <c r="F187" s="139"/>
      <c r="G187" s="139"/>
      <c r="H187" s="139"/>
      <c r="I187" s="68">
        <f t="shared" si="13"/>
      </c>
    </row>
    <row r="188" spans="1:9" ht="18.75" customHeight="1">
      <c r="A188" s="43" t="s">
        <v>219</v>
      </c>
      <c r="B188" s="136">
        <f>'表二'!C1172</f>
        <v>0</v>
      </c>
      <c r="C188" s="139"/>
      <c r="D188" s="139"/>
      <c r="E188" s="139"/>
      <c r="F188" s="139"/>
      <c r="G188" s="139"/>
      <c r="H188" s="139"/>
      <c r="I188" s="68">
        <f t="shared" si="13"/>
      </c>
    </row>
    <row r="189" spans="1:9" ht="18.75" customHeight="1">
      <c r="A189" s="43" t="s">
        <v>220</v>
      </c>
      <c r="B189" s="136">
        <f>'表二'!C1191</f>
        <v>0</v>
      </c>
      <c r="C189" s="139"/>
      <c r="D189" s="139"/>
      <c r="E189" s="139"/>
      <c r="F189" s="139"/>
      <c r="G189" s="139"/>
      <c r="H189" s="139"/>
      <c r="I189" s="68">
        <f t="shared" si="13"/>
      </c>
    </row>
    <row r="190" spans="1:9" ht="18.75" customHeight="1">
      <c r="A190" s="43" t="s">
        <v>221</v>
      </c>
      <c r="B190" s="136">
        <f>'表二'!C1200</f>
        <v>31</v>
      </c>
      <c r="C190" s="139">
        <v>31</v>
      </c>
      <c r="D190" s="139"/>
      <c r="E190" s="139"/>
      <c r="F190" s="139"/>
      <c r="G190" s="139"/>
      <c r="H190" s="139"/>
      <c r="I190" s="68">
        <f t="shared" si="13"/>
      </c>
    </row>
    <row r="191" spans="1:9" ht="18.75" customHeight="1">
      <c r="A191" s="43" t="s">
        <v>222</v>
      </c>
      <c r="B191" s="136">
        <f>'表二'!C1213</f>
        <v>99</v>
      </c>
      <c r="C191" s="139">
        <v>99</v>
      </c>
      <c r="D191" s="139"/>
      <c r="E191" s="139"/>
      <c r="F191" s="139"/>
      <c r="G191" s="139"/>
      <c r="H191" s="139"/>
      <c r="I191" s="68">
        <f t="shared" si="13"/>
      </c>
    </row>
    <row r="192" spans="1:9" ht="18.75" customHeight="1">
      <c r="A192" s="43" t="s">
        <v>223</v>
      </c>
      <c r="B192" s="136">
        <f>'表二'!C1228</f>
        <v>0</v>
      </c>
      <c r="C192" s="139"/>
      <c r="D192" s="139"/>
      <c r="E192" s="139"/>
      <c r="F192" s="139"/>
      <c r="G192" s="139"/>
      <c r="H192" s="139"/>
      <c r="I192" s="68">
        <f t="shared" si="13"/>
      </c>
    </row>
    <row r="193" spans="1:9" ht="18.75" customHeight="1">
      <c r="A193" s="43" t="s">
        <v>224</v>
      </c>
      <c r="B193" s="136">
        <f>'表二'!C1229</f>
        <v>12905</v>
      </c>
      <c r="C193" s="136">
        <f aca="true" t="shared" si="21" ref="C193:H193">SUM(C194:C196)</f>
        <v>8481</v>
      </c>
      <c r="D193" s="136">
        <f t="shared" si="21"/>
        <v>4424</v>
      </c>
      <c r="E193" s="136">
        <f t="shared" si="21"/>
        <v>0</v>
      </c>
      <c r="F193" s="136">
        <f t="shared" si="21"/>
        <v>0</v>
      </c>
      <c r="G193" s="136">
        <f t="shared" si="21"/>
        <v>0</v>
      </c>
      <c r="H193" s="136">
        <f t="shared" si="21"/>
        <v>0</v>
      </c>
      <c r="I193" s="68">
        <f t="shared" si="13"/>
      </c>
    </row>
    <row r="194" spans="1:9" ht="18.75" customHeight="1">
      <c r="A194" s="43" t="s">
        <v>225</v>
      </c>
      <c r="B194" s="136">
        <f>'表二'!C1230</f>
        <v>5989</v>
      </c>
      <c r="C194" s="139">
        <v>1565</v>
      </c>
      <c r="D194" s="139">
        <v>4424</v>
      </c>
      <c r="E194" s="139"/>
      <c r="F194" s="139"/>
      <c r="G194" s="139"/>
      <c r="H194" s="139"/>
      <c r="I194" s="68">
        <f t="shared" si="13"/>
      </c>
    </row>
    <row r="195" spans="1:9" ht="18.75" customHeight="1">
      <c r="A195" s="43" t="s">
        <v>226</v>
      </c>
      <c r="B195" s="136">
        <f>'表二'!C1239</f>
        <v>6916</v>
      </c>
      <c r="C195" s="139">
        <v>6916</v>
      </c>
      <c r="D195" s="139"/>
      <c r="E195" s="139"/>
      <c r="F195" s="139"/>
      <c r="G195" s="139"/>
      <c r="H195" s="139"/>
      <c r="I195" s="68">
        <f t="shared" si="13"/>
      </c>
    </row>
    <row r="196" spans="1:9" ht="18.75" customHeight="1">
      <c r="A196" s="43" t="s">
        <v>227</v>
      </c>
      <c r="B196" s="136">
        <f>'表二'!C1243</f>
        <v>0</v>
      </c>
      <c r="C196" s="139"/>
      <c r="D196" s="139"/>
      <c r="E196" s="139"/>
      <c r="F196" s="139"/>
      <c r="G196" s="139"/>
      <c r="H196" s="139"/>
      <c r="I196" s="68">
        <f t="shared" si="13"/>
      </c>
    </row>
    <row r="197" spans="1:9" ht="18.75" customHeight="1">
      <c r="A197" s="43" t="s">
        <v>228</v>
      </c>
      <c r="B197" s="136">
        <f>'表二'!C1247</f>
        <v>4356</v>
      </c>
      <c r="C197" s="136">
        <f aca="true" t="shared" si="22" ref="C197:H197">SUM(C198:C202)</f>
        <v>4356</v>
      </c>
      <c r="D197" s="136">
        <f t="shared" si="22"/>
        <v>0</v>
      </c>
      <c r="E197" s="136">
        <f t="shared" si="22"/>
        <v>0</v>
      </c>
      <c r="F197" s="136">
        <f t="shared" si="22"/>
        <v>0</v>
      </c>
      <c r="G197" s="136">
        <f t="shared" si="22"/>
        <v>0</v>
      </c>
      <c r="H197" s="136">
        <f t="shared" si="22"/>
        <v>0</v>
      </c>
      <c r="I197" s="68">
        <f t="shared" si="13"/>
      </c>
    </row>
    <row r="198" spans="1:9" ht="18.75" customHeight="1">
      <c r="A198" s="43" t="s">
        <v>229</v>
      </c>
      <c r="B198" s="136">
        <f>'表二'!C1248</f>
        <v>4108</v>
      </c>
      <c r="C198" s="139">
        <v>4108</v>
      </c>
      <c r="D198" s="139"/>
      <c r="E198" s="139"/>
      <c r="F198" s="139"/>
      <c r="G198" s="139"/>
      <c r="H198" s="139"/>
      <c r="I198" s="68">
        <f t="shared" si="13"/>
      </c>
    </row>
    <row r="199" spans="1:9" ht="18.75" customHeight="1">
      <c r="A199" s="43" t="s">
        <v>230</v>
      </c>
      <c r="B199" s="136">
        <f>'表二'!C1263</f>
        <v>78</v>
      </c>
      <c r="C199" s="139">
        <v>78</v>
      </c>
      <c r="D199" s="139"/>
      <c r="E199" s="139"/>
      <c r="F199" s="139"/>
      <c r="G199" s="139"/>
      <c r="H199" s="139"/>
      <c r="I199" s="68">
        <f aca="true" t="shared" si="23" ref="I199:I209">IF(B199=C199+D199+E199+F199+G199+H199,"","分项不等于合计数")</f>
      </c>
    </row>
    <row r="200" spans="1:9" ht="18.75" customHeight="1">
      <c r="A200" s="43" t="s">
        <v>231</v>
      </c>
      <c r="B200" s="136">
        <f>'表二'!C1277</f>
        <v>0</v>
      </c>
      <c r="C200" s="139"/>
      <c r="D200" s="139"/>
      <c r="E200" s="139"/>
      <c r="F200" s="139"/>
      <c r="G200" s="139"/>
      <c r="H200" s="139"/>
      <c r="I200" s="68">
        <f t="shared" si="23"/>
      </c>
    </row>
    <row r="201" spans="1:9" ht="18.75" customHeight="1">
      <c r="A201" s="43" t="s">
        <v>232</v>
      </c>
      <c r="B201" s="136">
        <f>'表二'!C1282</f>
        <v>170</v>
      </c>
      <c r="C201" s="139">
        <v>170</v>
      </c>
      <c r="D201" s="139"/>
      <c r="E201" s="139"/>
      <c r="F201" s="139"/>
      <c r="G201" s="139"/>
      <c r="H201" s="139"/>
      <c r="I201" s="68">
        <f t="shared" si="23"/>
      </c>
    </row>
    <row r="202" spans="1:9" ht="18.75" customHeight="1">
      <c r="A202" s="43" t="s">
        <v>233</v>
      </c>
      <c r="B202" s="136">
        <f>'表二'!C1288</f>
        <v>0</v>
      </c>
      <c r="C202" s="139"/>
      <c r="D202" s="139"/>
      <c r="E202" s="139"/>
      <c r="F202" s="139"/>
      <c r="G202" s="139"/>
      <c r="H202" s="139"/>
      <c r="I202" s="68">
        <f t="shared" si="23"/>
      </c>
    </row>
    <row r="203" spans="1:9" ht="18.75" customHeight="1">
      <c r="A203" s="43" t="s">
        <v>234</v>
      </c>
      <c r="B203" s="136">
        <f>'表二'!C1300</f>
        <v>9770</v>
      </c>
      <c r="C203" s="139">
        <v>9770</v>
      </c>
      <c r="D203" s="139"/>
      <c r="E203" s="139"/>
      <c r="F203" s="139"/>
      <c r="G203" s="139"/>
      <c r="H203" s="139"/>
      <c r="I203" s="68">
        <f t="shared" si="23"/>
      </c>
    </row>
    <row r="204" spans="1:9" ht="18.75" customHeight="1">
      <c r="A204" s="43" t="s">
        <v>235</v>
      </c>
      <c r="B204" s="136">
        <f>'表二'!C1301</f>
        <v>6000</v>
      </c>
      <c r="C204" s="136">
        <f aca="true" t="shared" si="24" ref="C204:H204">SUM(C205)</f>
        <v>6000</v>
      </c>
      <c r="D204" s="136">
        <f t="shared" si="24"/>
        <v>0</v>
      </c>
      <c r="E204" s="136">
        <f t="shared" si="24"/>
        <v>0</v>
      </c>
      <c r="F204" s="136">
        <f t="shared" si="24"/>
        <v>0</v>
      </c>
      <c r="G204" s="136">
        <f t="shared" si="24"/>
        <v>0</v>
      </c>
      <c r="H204" s="136">
        <f t="shared" si="24"/>
        <v>0</v>
      </c>
      <c r="I204" s="68">
        <f t="shared" si="23"/>
      </c>
    </row>
    <row r="205" spans="1:9" ht="18.75" customHeight="1">
      <c r="A205" s="43" t="s">
        <v>236</v>
      </c>
      <c r="B205" s="136">
        <f>'表二'!C1302</f>
        <v>6000</v>
      </c>
      <c r="C205" s="139">
        <v>6000</v>
      </c>
      <c r="D205" s="139"/>
      <c r="E205" s="139"/>
      <c r="F205" s="139"/>
      <c r="G205" s="139"/>
      <c r="H205" s="139"/>
      <c r="I205" s="68">
        <f t="shared" si="23"/>
      </c>
    </row>
    <row r="206" spans="1:9" ht="18.75" customHeight="1">
      <c r="A206" s="43" t="s">
        <v>237</v>
      </c>
      <c r="B206" s="136">
        <f>'表二'!C1307</f>
        <v>0</v>
      </c>
      <c r="C206" s="139"/>
      <c r="D206" s="139"/>
      <c r="E206" s="139"/>
      <c r="F206" s="139"/>
      <c r="G206" s="139"/>
      <c r="H206" s="139"/>
      <c r="I206" s="68">
        <f t="shared" si="23"/>
      </c>
    </row>
    <row r="207" spans="1:9" ht="18.75" customHeight="1">
      <c r="A207" s="43" t="s">
        <v>238</v>
      </c>
      <c r="B207" s="136">
        <f>'表二'!C1309</f>
        <v>2938</v>
      </c>
      <c r="C207" s="136">
        <f aca="true" t="shared" si="25" ref="C207:H207">SUM(C208:C209)</f>
        <v>2938</v>
      </c>
      <c r="D207" s="136">
        <f t="shared" si="25"/>
        <v>0</v>
      </c>
      <c r="E207" s="136">
        <f t="shared" si="25"/>
        <v>0</v>
      </c>
      <c r="F207" s="136">
        <f t="shared" si="25"/>
        <v>0</v>
      </c>
      <c r="G207" s="136">
        <f t="shared" si="25"/>
        <v>0</v>
      </c>
      <c r="H207" s="136">
        <f t="shared" si="25"/>
        <v>0</v>
      </c>
      <c r="I207" s="68">
        <f t="shared" si="23"/>
      </c>
    </row>
    <row r="208" spans="1:9" ht="18.75" customHeight="1">
      <c r="A208" s="43" t="s">
        <v>300</v>
      </c>
      <c r="B208" s="136">
        <f>'表二'!C1310</f>
        <v>0</v>
      </c>
      <c r="C208" s="139"/>
      <c r="D208" s="139"/>
      <c r="E208" s="139"/>
      <c r="F208" s="139"/>
      <c r="G208" s="139"/>
      <c r="H208" s="139"/>
      <c r="I208" s="68">
        <f t="shared" si="23"/>
      </c>
    </row>
    <row r="209" spans="1:9" ht="18.75" customHeight="1">
      <c r="A209" s="43" t="s">
        <v>216</v>
      </c>
      <c r="B209" s="136">
        <f>'表二'!C1311</f>
        <v>2938</v>
      </c>
      <c r="C209" s="139">
        <v>2938</v>
      </c>
      <c r="D209" s="139"/>
      <c r="E209" s="139"/>
      <c r="F209" s="139"/>
      <c r="G209" s="139"/>
      <c r="H209" s="139"/>
      <c r="I209" s="68">
        <f t="shared" si="23"/>
      </c>
    </row>
    <row r="210" spans="1:8" ht="18.75" customHeight="1">
      <c r="A210" s="43"/>
      <c r="B210" s="139">
        <f>'表二'!C1312</f>
        <v>0</v>
      </c>
      <c r="C210" s="139"/>
      <c r="D210" s="139"/>
      <c r="E210" s="139"/>
      <c r="F210" s="139"/>
      <c r="G210" s="139"/>
      <c r="H210" s="139"/>
    </row>
    <row r="211" spans="1:8" ht="18.75" customHeight="1">
      <c r="A211" s="43"/>
      <c r="B211" s="139">
        <f>'表二'!C1313</f>
        <v>0</v>
      </c>
      <c r="C211" s="139"/>
      <c r="D211" s="139"/>
      <c r="E211" s="139"/>
      <c r="F211" s="139"/>
      <c r="G211" s="139"/>
      <c r="H211" s="139"/>
    </row>
    <row r="212" spans="1:8" ht="18.75" customHeight="1">
      <c r="A212" s="43"/>
      <c r="B212" s="139">
        <f>'表二'!C1314</f>
        <v>327000</v>
      </c>
      <c r="C212" s="139"/>
      <c r="D212" s="139"/>
      <c r="E212" s="139"/>
      <c r="F212" s="139"/>
      <c r="G212" s="139"/>
      <c r="H212" s="139"/>
    </row>
    <row r="213" spans="1:8" ht="18.75" customHeight="1">
      <c r="A213" s="43"/>
      <c r="B213" s="139"/>
      <c r="C213" s="139"/>
      <c r="D213" s="139"/>
      <c r="E213" s="139"/>
      <c r="F213" s="139"/>
      <c r="G213" s="139"/>
      <c r="H213" s="139"/>
    </row>
    <row r="214" spans="1:8" ht="18.75" customHeight="1">
      <c r="A214" s="43"/>
      <c r="B214" s="139"/>
      <c r="C214" s="139"/>
      <c r="D214" s="139"/>
      <c r="E214" s="139"/>
      <c r="F214" s="139"/>
      <c r="G214" s="139"/>
      <c r="H214" s="139"/>
    </row>
    <row r="215" spans="1:8" ht="18.75" customHeight="1">
      <c r="A215" s="43"/>
      <c r="B215" s="139"/>
      <c r="C215" s="139"/>
      <c r="D215" s="139"/>
      <c r="E215" s="139"/>
      <c r="F215" s="139"/>
      <c r="G215" s="139"/>
      <c r="H215" s="139"/>
    </row>
    <row r="216" spans="1:9" ht="18.75" customHeight="1">
      <c r="A216" s="64" t="s">
        <v>1484</v>
      </c>
      <c r="B216" s="136">
        <f>SUM('表二'!C1314)</f>
        <v>327000</v>
      </c>
      <c r="C216" s="136">
        <f aca="true" t="shared" si="26" ref="C216:H216">SUM(C6,C35,C38,C41,C54,C65,C76,C82,C103,C116,C132,C139,C150,C158,C167,C172,C176,C186,C193,C197,C203:C204,C206:C207)</f>
        <v>283772</v>
      </c>
      <c r="D216" s="136">
        <f t="shared" si="26"/>
        <v>43228</v>
      </c>
      <c r="E216" s="136">
        <f t="shared" si="26"/>
        <v>0</v>
      </c>
      <c r="F216" s="136">
        <f t="shared" si="26"/>
        <v>0</v>
      </c>
      <c r="G216" s="136">
        <f t="shared" si="26"/>
        <v>0</v>
      </c>
      <c r="H216" s="136">
        <f t="shared" si="26"/>
        <v>0</v>
      </c>
      <c r="I216" s="68">
        <f>IF(B216=C216+D216+E216+F216+G216+H216,"","分项不等于合计数")</f>
      </c>
    </row>
  </sheetData>
  <sheetProtection/>
  <protectedRanges>
    <protectedRange sqref="C133:H138 C140:H149 C151:H157 C159:H166 C168:H171 C173:H175 C177:H185 C187:H192 C194:H196 C198:H203 C205:H206 C208:H209" name="区域4"/>
    <protectedRange sqref="C77:H81 C83:H102 C104:H115 C117:H131" name="区域3"/>
    <protectedRange sqref="C36:H37 C39:H40 C42:H53 C55:H64 C66:H75" name="区域2"/>
    <protectedRange sqref="C7:H34" name="区域1"/>
  </protectedRanges>
  <mergeCells count="9">
    <mergeCell ref="A2:H2"/>
    <mergeCell ref="A4:A5"/>
    <mergeCell ref="B4:B5"/>
    <mergeCell ref="C4:C5"/>
    <mergeCell ref="D4:D5"/>
    <mergeCell ref="E4:E5"/>
    <mergeCell ref="F4:F5"/>
    <mergeCell ref="H4:H5"/>
    <mergeCell ref="G4:G5"/>
  </mergeCells>
  <printOptions horizontalCentered="1"/>
  <pageMargins left="0.4724409448818898" right="0.4724409448818898" top="0.6692913385826772" bottom="0.5511811023622047" header="0.11811023622047245" footer="0.11811023622047245"/>
  <pageSetup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40"/>
  <sheetViews>
    <sheetView showGridLines="0" showZeros="0" zoomScalePageLayoutView="0" workbookViewId="0" topLeftCell="A1">
      <pane xSplit="1" ySplit="4" topLeftCell="B8" activePane="bottomRight" state="frozen"/>
      <selection pane="topLeft" activeCell="A3" sqref="A3"/>
      <selection pane="topRight" activeCell="A3" sqref="A3"/>
      <selection pane="bottomLeft" activeCell="A3" sqref="A3"/>
      <selection pane="bottomRight" activeCell="D29" sqref="D29"/>
    </sheetView>
  </sheetViews>
  <sheetFormatPr defaultColWidth="9.00390625" defaultRowHeight="14.25"/>
  <cols>
    <col min="1" max="1" width="25.00390625" style="18" customWidth="1"/>
    <col min="2" max="17" width="12.25390625" style="134" customWidth="1"/>
    <col min="18" max="18" width="18.00390625" style="18" customWidth="1"/>
    <col min="19" max="16384" width="9.00390625" style="18" customWidth="1"/>
  </cols>
  <sheetData>
    <row r="1" ht="14.25">
      <c r="A1" s="13" t="s">
        <v>301</v>
      </c>
    </row>
    <row r="2" spans="1:17" ht="21" customHeight="1">
      <c r="A2" s="215" t="s">
        <v>1446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26"/>
      <c r="O2" s="226"/>
      <c r="P2" s="226"/>
      <c r="Q2" s="226"/>
    </row>
    <row r="3" spans="1:17" ht="20.25" customHeight="1">
      <c r="A3" s="13"/>
      <c r="C3" s="154"/>
      <c r="D3" s="154"/>
      <c r="E3" s="154"/>
      <c r="F3" s="154"/>
      <c r="G3" s="154"/>
      <c r="H3" s="154"/>
      <c r="Q3" s="155" t="s">
        <v>302</v>
      </c>
    </row>
    <row r="4" spans="1:17" s="11" customFormat="1" ht="69.75" customHeight="1">
      <c r="A4" s="22" t="s">
        <v>295</v>
      </c>
      <c r="B4" s="156" t="s">
        <v>303</v>
      </c>
      <c r="C4" s="157" t="s">
        <v>1742</v>
      </c>
      <c r="D4" s="157" t="s">
        <v>1743</v>
      </c>
      <c r="E4" s="157" t="s">
        <v>1744</v>
      </c>
      <c r="F4" s="157" t="s">
        <v>1745</v>
      </c>
      <c r="G4" s="157" t="s">
        <v>1746</v>
      </c>
      <c r="H4" s="157" t="s">
        <v>1747</v>
      </c>
      <c r="I4" s="157" t="s">
        <v>1748</v>
      </c>
      <c r="J4" s="157" t="s">
        <v>1749</v>
      </c>
      <c r="K4" s="157" t="s">
        <v>1750</v>
      </c>
      <c r="L4" s="157" t="s">
        <v>1751</v>
      </c>
      <c r="M4" s="157" t="s">
        <v>1752</v>
      </c>
      <c r="N4" s="157" t="s">
        <v>1753</v>
      </c>
      <c r="O4" s="157" t="s">
        <v>1754</v>
      </c>
      <c r="P4" s="157" t="s">
        <v>1755</v>
      </c>
      <c r="Q4" s="157" t="s">
        <v>304</v>
      </c>
    </row>
    <row r="5" spans="1:18" s="51" customFormat="1" ht="19.5" customHeight="1">
      <c r="A5" s="8" t="s">
        <v>305</v>
      </c>
      <c r="B5" s="136">
        <f>SUM('表二'!C5)</f>
        <v>35794</v>
      </c>
      <c r="C5" s="139">
        <v>9989</v>
      </c>
      <c r="D5" s="139">
        <v>21024</v>
      </c>
      <c r="E5" s="139"/>
      <c r="F5" s="139"/>
      <c r="G5" s="139">
        <v>3171</v>
      </c>
      <c r="H5" s="139"/>
      <c r="I5" s="139"/>
      <c r="J5" s="139"/>
      <c r="K5" s="139">
        <v>1610</v>
      </c>
      <c r="L5" s="139"/>
      <c r="M5" s="139"/>
      <c r="N5" s="139"/>
      <c r="O5" s="139"/>
      <c r="P5" s="139"/>
      <c r="Q5" s="139"/>
      <c r="R5" s="65">
        <f>IF(B5=C5+D5+E5+F5+G5+H5+I5+J5+K5+L5+M5+N5+O5+P5+Q5,"","分项不等于合计数")</f>
      </c>
    </row>
    <row r="6" spans="1:18" s="51" customFormat="1" ht="19.5" customHeight="1">
      <c r="A6" s="8" t="s">
        <v>70</v>
      </c>
      <c r="B6" s="136">
        <f>SUM('表二'!C258)</f>
        <v>0</v>
      </c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65">
        <f aca="true" t="shared" si="0" ref="R6:R30">IF(B6=C6+D6+E6+F6+G6+H6+I6+J6+K6+L6+M6+N6+O6+P6+Q6,"","分项不等于合计数")</f>
      </c>
    </row>
    <row r="7" spans="1:18" s="51" customFormat="1" ht="19.5" customHeight="1">
      <c r="A7" s="8" t="s">
        <v>73</v>
      </c>
      <c r="B7" s="136">
        <f>SUM('表二'!C261)</f>
        <v>0</v>
      </c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139"/>
      <c r="R7" s="65">
        <f t="shared" si="0"/>
      </c>
    </row>
    <row r="8" spans="1:18" s="51" customFormat="1" ht="19.5" customHeight="1">
      <c r="A8" s="8" t="s">
        <v>76</v>
      </c>
      <c r="B8" s="136">
        <f>SUM('表二'!C273)</f>
        <v>15122</v>
      </c>
      <c r="C8" s="139">
        <v>7162</v>
      </c>
      <c r="D8" s="139">
        <v>6654</v>
      </c>
      <c r="E8" s="139">
        <v>1024</v>
      </c>
      <c r="F8" s="139"/>
      <c r="G8" s="139">
        <v>252</v>
      </c>
      <c r="H8" s="139"/>
      <c r="I8" s="139"/>
      <c r="J8" s="139"/>
      <c r="K8" s="139">
        <v>30</v>
      </c>
      <c r="L8" s="139"/>
      <c r="M8" s="139"/>
      <c r="N8" s="139"/>
      <c r="O8" s="139"/>
      <c r="P8" s="139"/>
      <c r="Q8" s="139"/>
      <c r="R8" s="65">
        <f t="shared" si="0"/>
      </c>
    </row>
    <row r="9" spans="1:18" s="51" customFormat="1" ht="19.5" customHeight="1">
      <c r="A9" s="8" t="s">
        <v>89</v>
      </c>
      <c r="B9" s="136">
        <f>SUM('表二'!C392)</f>
        <v>69681</v>
      </c>
      <c r="C9" s="139">
        <v>11820</v>
      </c>
      <c r="D9" s="139">
        <v>8748</v>
      </c>
      <c r="E9" s="139">
        <v>3074</v>
      </c>
      <c r="F9" s="139"/>
      <c r="G9" s="139">
        <v>43830</v>
      </c>
      <c r="H9" s="139"/>
      <c r="I9" s="139"/>
      <c r="J9" s="139"/>
      <c r="K9" s="139">
        <v>2209</v>
      </c>
      <c r="L9" s="139"/>
      <c r="M9" s="139"/>
      <c r="N9" s="139"/>
      <c r="O9" s="139"/>
      <c r="P9" s="139"/>
      <c r="Q9" s="139"/>
      <c r="R9" s="65">
        <f t="shared" si="0"/>
      </c>
    </row>
    <row r="10" spans="1:18" s="51" customFormat="1" ht="19.5" customHeight="1">
      <c r="A10" s="8" t="s">
        <v>100</v>
      </c>
      <c r="B10" s="136">
        <f>SUM('表二'!C446)</f>
        <v>380</v>
      </c>
      <c r="C10" s="139">
        <v>70</v>
      </c>
      <c r="D10" s="139">
        <v>233</v>
      </c>
      <c r="E10" s="139"/>
      <c r="F10" s="139"/>
      <c r="G10" s="139">
        <v>74</v>
      </c>
      <c r="H10" s="139"/>
      <c r="I10" s="139"/>
      <c r="J10" s="139"/>
      <c r="K10" s="139">
        <v>3</v>
      </c>
      <c r="L10" s="139"/>
      <c r="M10" s="139"/>
      <c r="N10" s="139"/>
      <c r="O10" s="139"/>
      <c r="P10" s="139"/>
      <c r="Q10" s="139"/>
      <c r="R10" s="65">
        <f t="shared" si="0"/>
      </c>
    </row>
    <row r="11" spans="1:18" s="51" customFormat="1" ht="19.5" customHeight="1">
      <c r="A11" s="8" t="s">
        <v>111</v>
      </c>
      <c r="B11" s="136">
        <f>SUM('表二'!C502)</f>
        <v>2118</v>
      </c>
      <c r="C11" s="139">
        <v>489</v>
      </c>
      <c r="D11" s="139">
        <v>606</v>
      </c>
      <c r="E11" s="139">
        <v>80</v>
      </c>
      <c r="F11" s="139"/>
      <c r="G11" s="139">
        <v>901</v>
      </c>
      <c r="H11" s="139"/>
      <c r="I11" s="139"/>
      <c r="J11" s="139"/>
      <c r="K11" s="139">
        <v>42</v>
      </c>
      <c r="L11" s="139"/>
      <c r="M11" s="139"/>
      <c r="N11" s="139"/>
      <c r="O11" s="139"/>
      <c r="P11" s="139"/>
      <c r="Q11" s="139"/>
      <c r="R11" s="65">
        <f t="shared" si="0"/>
      </c>
    </row>
    <row r="12" spans="1:18" s="51" customFormat="1" ht="19.5" customHeight="1">
      <c r="A12" s="8" t="s">
        <v>117</v>
      </c>
      <c r="B12" s="136">
        <f>SUM('表二'!C551)</f>
        <v>44013</v>
      </c>
      <c r="C12" s="139">
        <v>4963</v>
      </c>
      <c r="D12" s="139">
        <v>1448</v>
      </c>
      <c r="E12" s="139">
        <v>64</v>
      </c>
      <c r="F12" s="139"/>
      <c r="G12" s="139">
        <v>12124</v>
      </c>
      <c r="H12" s="139"/>
      <c r="I12" s="139"/>
      <c r="J12" s="139"/>
      <c r="K12" s="139">
        <v>24571</v>
      </c>
      <c r="L12" s="139">
        <v>843</v>
      </c>
      <c r="M12" s="139"/>
      <c r="N12" s="139"/>
      <c r="O12" s="139"/>
      <c r="P12" s="139"/>
      <c r="Q12" s="139"/>
      <c r="R12" s="65">
        <f t="shared" si="0"/>
      </c>
    </row>
    <row r="13" spans="1:18" s="51" customFormat="1" ht="19.5" customHeight="1">
      <c r="A13" s="8" t="s">
        <v>136</v>
      </c>
      <c r="B13" s="136">
        <f>SUM('表二'!C667)</f>
        <v>55432</v>
      </c>
      <c r="C13" s="139">
        <v>2698</v>
      </c>
      <c r="D13" s="139">
        <v>8564</v>
      </c>
      <c r="E13" s="139">
        <v>132</v>
      </c>
      <c r="F13" s="139"/>
      <c r="G13" s="139">
        <v>6943</v>
      </c>
      <c r="H13" s="139"/>
      <c r="I13" s="139"/>
      <c r="J13" s="139"/>
      <c r="K13" s="139">
        <v>1493</v>
      </c>
      <c r="L13" s="139">
        <v>35602</v>
      </c>
      <c r="M13" s="139"/>
      <c r="N13" s="139"/>
      <c r="O13" s="139"/>
      <c r="P13" s="139"/>
      <c r="Q13" s="139"/>
      <c r="R13" s="65">
        <f t="shared" si="0"/>
      </c>
    </row>
    <row r="14" spans="1:18" s="51" customFormat="1" ht="19.5" customHeight="1">
      <c r="A14" s="8" t="s">
        <v>149</v>
      </c>
      <c r="B14" s="136">
        <f>SUM('表二'!C738)</f>
        <v>2309</v>
      </c>
      <c r="C14" s="139">
        <v>122</v>
      </c>
      <c r="D14" s="139">
        <v>2038</v>
      </c>
      <c r="E14" s="139"/>
      <c r="F14" s="139"/>
      <c r="G14" s="139">
        <v>149</v>
      </c>
      <c r="H14" s="139"/>
      <c r="I14" s="139"/>
      <c r="J14" s="139"/>
      <c r="K14" s="139"/>
      <c r="L14" s="139"/>
      <c r="M14" s="139"/>
      <c r="N14" s="139"/>
      <c r="O14" s="139"/>
      <c r="P14" s="139"/>
      <c r="Q14" s="139"/>
      <c r="R14" s="65">
        <f t="shared" si="0"/>
      </c>
    </row>
    <row r="15" spans="1:18" s="51" customFormat="1" ht="19.5" customHeight="1">
      <c r="A15" s="8" t="s">
        <v>165</v>
      </c>
      <c r="B15" s="136">
        <f>SUM('表二'!C811)</f>
        <v>8170</v>
      </c>
      <c r="C15" s="139">
        <v>1447</v>
      </c>
      <c r="D15" s="139">
        <v>2444</v>
      </c>
      <c r="E15" s="139"/>
      <c r="F15" s="139"/>
      <c r="G15" s="139">
        <v>4279</v>
      </c>
      <c r="H15" s="139"/>
      <c r="I15" s="139"/>
      <c r="J15" s="139"/>
      <c r="K15" s="139"/>
      <c r="L15" s="139"/>
      <c r="M15" s="139"/>
      <c r="N15" s="139"/>
      <c r="O15" s="139"/>
      <c r="P15" s="139"/>
      <c r="Q15" s="139"/>
      <c r="R15" s="65">
        <f t="shared" si="0"/>
      </c>
    </row>
    <row r="16" spans="1:18" s="51" customFormat="1" ht="19.5" customHeight="1">
      <c r="A16" s="8" t="s">
        <v>172</v>
      </c>
      <c r="B16" s="136">
        <f>SUM('表二'!C831)</f>
        <v>48797</v>
      </c>
      <c r="C16" s="139">
        <v>2349</v>
      </c>
      <c r="D16" s="139">
        <v>25638</v>
      </c>
      <c r="E16" s="139">
        <v>410</v>
      </c>
      <c r="F16" s="139"/>
      <c r="G16" s="139">
        <v>3679</v>
      </c>
      <c r="H16" s="139"/>
      <c r="I16" s="139"/>
      <c r="J16" s="139"/>
      <c r="K16" s="139">
        <v>16721</v>
      </c>
      <c r="L16" s="139"/>
      <c r="M16" s="139"/>
      <c r="N16" s="139"/>
      <c r="O16" s="139"/>
      <c r="P16" s="139"/>
      <c r="Q16" s="139"/>
      <c r="R16" s="65">
        <f t="shared" si="0"/>
      </c>
    </row>
    <row r="17" spans="1:18" s="51" customFormat="1" ht="19.5" customHeight="1">
      <c r="A17" s="8" t="s">
        <v>182</v>
      </c>
      <c r="B17" s="136">
        <f>SUM('表二'!C961)</f>
        <v>4325</v>
      </c>
      <c r="C17" s="139">
        <v>131</v>
      </c>
      <c r="D17" s="139">
        <v>19</v>
      </c>
      <c r="E17" s="139">
        <v>30</v>
      </c>
      <c r="F17" s="139"/>
      <c r="G17" s="139">
        <v>4145</v>
      </c>
      <c r="H17" s="139"/>
      <c r="I17" s="139"/>
      <c r="J17" s="139"/>
      <c r="K17" s="139"/>
      <c r="L17" s="139"/>
      <c r="M17" s="139"/>
      <c r="N17" s="139"/>
      <c r="O17" s="139"/>
      <c r="P17" s="139"/>
      <c r="Q17" s="139"/>
      <c r="R17" s="65">
        <f t="shared" si="0"/>
      </c>
    </row>
    <row r="18" spans="1:18" s="51" customFormat="1" ht="19.5" customHeight="1">
      <c r="A18" s="158" t="s">
        <v>190</v>
      </c>
      <c r="B18" s="136">
        <f>SUM('表二'!C1025)</f>
        <v>1865</v>
      </c>
      <c r="C18" s="139">
        <v>175</v>
      </c>
      <c r="D18" s="139">
        <v>160</v>
      </c>
      <c r="E18" s="139"/>
      <c r="F18" s="139"/>
      <c r="G18" s="139">
        <v>1530</v>
      </c>
      <c r="H18" s="139"/>
      <c r="I18" s="139"/>
      <c r="J18" s="139"/>
      <c r="K18" s="139"/>
      <c r="L18" s="139"/>
      <c r="M18" s="139"/>
      <c r="N18" s="139"/>
      <c r="O18" s="139"/>
      <c r="P18" s="139"/>
      <c r="Q18" s="139"/>
      <c r="R18" s="65">
        <f t="shared" si="0"/>
      </c>
    </row>
    <row r="19" spans="1:18" s="51" customFormat="1" ht="19.5" customHeight="1">
      <c r="A19" s="158" t="s">
        <v>199</v>
      </c>
      <c r="B19" s="136">
        <f>SUM('表二'!C1099)</f>
        <v>248</v>
      </c>
      <c r="C19" s="139"/>
      <c r="D19" s="139"/>
      <c r="E19" s="139"/>
      <c r="F19" s="139"/>
      <c r="G19" s="139">
        <v>248</v>
      </c>
      <c r="H19" s="139"/>
      <c r="I19" s="139"/>
      <c r="J19" s="139"/>
      <c r="K19" s="139"/>
      <c r="L19" s="139"/>
      <c r="M19" s="139"/>
      <c r="N19" s="139"/>
      <c r="O19" s="139"/>
      <c r="P19" s="139"/>
      <c r="Q19" s="139"/>
      <c r="R19" s="65">
        <f t="shared" si="0"/>
      </c>
    </row>
    <row r="20" spans="1:18" s="51" customFormat="1" ht="19.5" customHeight="1">
      <c r="A20" s="159" t="s">
        <v>204</v>
      </c>
      <c r="B20" s="136">
        <f>SUM('表二'!C1126)</f>
        <v>0</v>
      </c>
      <c r="C20" s="139"/>
      <c r="D20" s="139"/>
      <c r="E20" s="139"/>
      <c r="F20" s="139"/>
      <c r="G20" s="139"/>
      <c r="H20" s="139"/>
      <c r="I20" s="139"/>
      <c r="J20" s="139"/>
      <c r="K20" s="139"/>
      <c r="L20" s="139"/>
      <c r="M20" s="139"/>
      <c r="N20" s="139"/>
      <c r="O20" s="139"/>
      <c r="P20" s="139"/>
      <c r="Q20" s="139"/>
      <c r="R20" s="65">
        <f t="shared" si="0"/>
      </c>
    </row>
    <row r="21" spans="1:18" s="51" customFormat="1" ht="19.5" customHeight="1">
      <c r="A21" s="158" t="s">
        <v>208</v>
      </c>
      <c r="B21" s="136">
        <f>SUM('表二'!C1141)</f>
        <v>0</v>
      </c>
      <c r="C21" s="139"/>
      <c r="D21" s="139"/>
      <c r="E21" s="139"/>
      <c r="F21" s="139"/>
      <c r="G21" s="139"/>
      <c r="H21" s="139"/>
      <c r="I21" s="139"/>
      <c r="J21" s="139"/>
      <c r="K21" s="139"/>
      <c r="L21" s="139"/>
      <c r="M21" s="139"/>
      <c r="N21" s="139"/>
      <c r="O21" s="139"/>
      <c r="P21" s="139"/>
      <c r="Q21" s="139"/>
      <c r="R21" s="65">
        <f t="shared" si="0"/>
      </c>
    </row>
    <row r="22" spans="1:18" s="51" customFormat="1" ht="19.5" customHeight="1">
      <c r="A22" s="158" t="s">
        <v>217</v>
      </c>
      <c r="B22" s="136">
        <f>SUM('表二'!C1151)</f>
        <v>2777</v>
      </c>
      <c r="C22" s="139">
        <v>280</v>
      </c>
      <c r="D22" s="139">
        <v>1617</v>
      </c>
      <c r="E22" s="139"/>
      <c r="F22" s="139"/>
      <c r="G22" s="139">
        <v>875</v>
      </c>
      <c r="H22" s="139"/>
      <c r="I22" s="139"/>
      <c r="J22" s="139"/>
      <c r="K22" s="139">
        <v>5</v>
      </c>
      <c r="L22" s="139"/>
      <c r="M22" s="139"/>
      <c r="N22" s="139"/>
      <c r="O22" s="139"/>
      <c r="P22" s="139"/>
      <c r="Q22" s="139"/>
      <c r="R22" s="65">
        <f t="shared" si="0"/>
      </c>
    </row>
    <row r="23" spans="1:18" s="51" customFormat="1" ht="19.5" customHeight="1">
      <c r="A23" s="158" t="s">
        <v>224</v>
      </c>
      <c r="B23" s="136">
        <f>SUM('表二'!C1229)</f>
        <v>12905</v>
      </c>
      <c r="C23" s="139">
        <v>1752</v>
      </c>
      <c r="D23" s="139">
        <v>475</v>
      </c>
      <c r="E23" s="139">
        <v>5514</v>
      </c>
      <c r="F23" s="139"/>
      <c r="G23" s="139">
        <v>5164</v>
      </c>
      <c r="H23" s="139"/>
      <c r="I23" s="139"/>
      <c r="J23" s="139"/>
      <c r="K23" s="139"/>
      <c r="L23" s="139"/>
      <c r="M23" s="139"/>
      <c r="N23" s="139"/>
      <c r="O23" s="139"/>
      <c r="P23" s="139"/>
      <c r="Q23" s="139"/>
      <c r="R23" s="65">
        <f t="shared" si="0"/>
      </c>
    </row>
    <row r="24" spans="1:18" s="51" customFormat="1" ht="19.5" customHeight="1">
      <c r="A24" s="158" t="s">
        <v>228</v>
      </c>
      <c r="B24" s="136">
        <f>SUM('表二'!C1247)</f>
        <v>4356</v>
      </c>
      <c r="C24" s="139"/>
      <c r="D24" s="139">
        <v>827</v>
      </c>
      <c r="E24" s="139"/>
      <c r="F24" s="139"/>
      <c r="G24" s="139">
        <v>393</v>
      </c>
      <c r="H24" s="139"/>
      <c r="I24" s="139"/>
      <c r="J24" s="139"/>
      <c r="K24" s="139"/>
      <c r="L24" s="139"/>
      <c r="M24" s="139"/>
      <c r="N24" s="139"/>
      <c r="O24" s="139"/>
      <c r="P24" s="139"/>
      <c r="Q24" s="139">
        <v>3136</v>
      </c>
      <c r="R24" s="65">
        <f t="shared" si="0"/>
      </c>
    </row>
    <row r="25" spans="1:18" s="51" customFormat="1" ht="19.5" customHeight="1">
      <c r="A25" s="159" t="s">
        <v>234</v>
      </c>
      <c r="B25" s="136">
        <f>SUM('表二'!C1300)</f>
        <v>9770</v>
      </c>
      <c r="C25" s="139"/>
      <c r="D25" s="139"/>
      <c r="E25" s="139"/>
      <c r="F25" s="139"/>
      <c r="G25" s="139"/>
      <c r="H25" s="139"/>
      <c r="I25" s="139"/>
      <c r="J25" s="139"/>
      <c r="K25" s="139"/>
      <c r="L25" s="139"/>
      <c r="M25" s="139"/>
      <c r="N25" s="139"/>
      <c r="O25" s="139"/>
      <c r="P25" s="139">
        <v>9770</v>
      </c>
      <c r="Q25" s="139"/>
      <c r="R25" s="65">
        <f t="shared" si="0"/>
      </c>
    </row>
    <row r="26" spans="1:18" s="51" customFormat="1" ht="19.5" customHeight="1">
      <c r="A26" s="158" t="s">
        <v>235</v>
      </c>
      <c r="B26" s="136">
        <f>SUM('表二'!C1301)</f>
        <v>6000</v>
      </c>
      <c r="C26" s="139"/>
      <c r="D26" s="139"/>
      <c r="E26" s="139"/>
      <c r="F26" s="139"/>
      <c r="G26" s="139"/>
      <c r="H26" s="139"/>
      <c r="I26" s="139"/>
      <c r="J26" s="139"/>
      <c r="K26" s="139"/>
      <c r="L26" s="139"/>
      <c r="M26" s="139">
        <v>6000</v>
      </c>
      <c r="N26" s="139"/>
      <c r="O26" s="139"/>
      <c r="P26" s="139"/>
      <c r="Q26" s="139"/>
      <c r="R26" s="65">
        <f t="shared" si="0"/>
      </c>
    </row>
    <row r="27" spans="1:18" s="51" customFormat="1" ht="19.5" customHeight="1">
      <c r="A27" s="158" t="s">
        <v>237</v>
      </c>
      <c r="B27" s="136">
        <f>SUM('表二'!C1307)</f>
        <v>0</v>
      </c>
      <c r="C27" s="139"/>
      <c r="D27" s="139"/>
      <c r="E27" s="139"/>
      <c r="F27" s="139"/>
      <c r="G27" s="139"/>
      <c r="H27" s="139"/>
      <c r="I27" s="139"/>
      <c r="J27" s="139"/>
      <c r="K27" s="139"/>
      <c r="L27" s="139"/>
      <c r="M27" s="139"/>
      <c r="N27" s="139"/>
      <c r="O27" s="139"/>
      <c r="P27" s="139"/>
      <c r="Q27" s="139"/>
      <c r="R27" s="65">
        <f t="shared" si="0"/>
      </c>
    </row>
    <row r="28" spans="1:18" s="51" customFormat="1" ht="19.5" customHeight="1">
      <c r="A28" s="8" t="s">
        <v>238</v>
      </c>
      <c r="B28" s="136">
        <f>SUM('表二'!C1309)</f>
        <v>2938</v>
      </c>
      <c r="C28" s="139"/>
      <c r="D28" s="139"/>
      <c r="E28" s="139"/>
      <c r="F28" s="139"/>
      <c r="G28" s="139">
        <v>2938</v>
      </c>
      <c r="H28" s="139"/>
      <c r="I28" s="139"/>
      <c r="J28" s="139"/>
      <c r="K28" s="139"/>
      <c r="L28" s="139"/>
      <c r="M28" s="139"/>
      <c r="N28" s="139"/>
      <c r="O28" s="139"/>
      <c r="P28" s="139"/>
      <c r="Q28" s="139"/>
      <c r="R28" s="65">
        <f>IF(B28=C28+D28+E28+F28+G28+H28+I28+J28+K28+L28+M28+N28+O28+P28+Q28,"","分项不等于合计数")</f>
      </c>
    </row>
    <row r="29" spans="1:18" s="51" customFormat="1" ht="19.5" customHeight="1">
      <c r="A29" s="8" t="s">
        <v>246</v>
      </c>
      <c r="B29" s="136">
        <f>SUM('表三'!F7)</f>
        <v>13000</v>
      </c>
      <c r="C29" s="139"/>
      <c r="D29" s="139"/>
      <c r="E29" s="139"/>
      <c r="F29" s="139"/>
      <c r="G29" s="139"/>
      <c r="H29" s="139"/>
      <c r="I29" s="139"/>
      <c r="J29" s="139"/>
      <c r="K29" s="139"/>
      <c r="L29" s="139"/>
      <c r="M29" s="139"/>
      <c r="N29" s="139"/>
      <c r="O29" s="139">
        <v>13000</v>
      </c>
      <c r="P29" s="139"/>
      <c r="Q29" s="139"/>
      <c r="R29" s="65">
        <f t="shared" si="0"/>
      </c>
    </row>
    <row r="30" spans="1:18" s="51" customFormat="1" ht="19.5" customHeight="1">
      <c r="A30" s="10" t="s">
        <v>293</v>
      </c>
      <c r="B30" s="136">
        <f>SUM('表三'!F79)</f>
        <v>340000</v>
      </c>
      <c r="C30" s="139">
        <f aca="true" t="shared" si="1" ref="C30:Q30">SUM(C5:C29)</f>
        <v>43447</v>
      </c>
      <c r="D30" s="139">
        <f t="shared" si="1"/>
        <v>80495</v>
      </c>
      <c r="E30" s="139">
        <f t="shared" si="1"/>
        <v>10328</v>
      </c>
      <c r="F30" s="139">
        <f t="shared" si="1"/>
        <v>0</v>
      </c>
      <c r="G30" s="139">
        <f t="shared" si="1"/>
        <v>90695</v>
      </c>
      <c r="H30" s="139">
        <f t="shared" si="1"/>
        <v>0</v>
      </c>
      <c r="I30" s="139">
        <f t="shared" si="1"/>
        <v>0</v>
      </c>
      <c r="J30" s="139">
        <f t="shared" si="1"/>
        <v>0</v>
      </c>
      <c r="K30" s="139">
        <f t="shared" si="1"/>
        <v>46684</v>
      </c>
      <c r="L30" s="139">
        <f t="shared" si="1"/>
        <v>36445</v>
      </c>
      <c r="M30" s="139">
        <f t="shared" si="1"/>
        <v>6000</v>
      </c>
      <c r="N30" s="139">
        <f t="shared" si="1"/>
        <v>0</v>
      </c>
      <c r="O30" s="139">
        <f t="shared" si="1"/>
        <v>13000</v>
      </c>
      <c r="P30" s="139">
        <f t="shared" si="1"/>
        <v>9770</v>
      </c>
      <c r="Q30" s="139">
        <f t="shared" si="1"/>
        <v>3136</v>
      </c>
      <c r="R30" s="65">
        <f t="shared" si="0"/>
      </c>
    </row>
    <row r="31" spans="1:17" s="51" customFormat="1" ht="14.25">
      <c r="A31" s="18"/>
      <c r="B31" s="140"/>
      <c r="C31" s="134"/>
      <c r="D31" s="134"/>
      <c r="E31" s="134"/>
      <c r="F31" s="134"/>
      <c r="G31" s="134"/>
      <c r="H31" s="134"/>
      <c r="I31" s="134"/>
      <c r="J31" s="134"/>
      <c r="K31" s="134"/>
      <c r="L31" s="134"/>
      <c r="M31" s="134"/>
      <c r="N31" s="134"/>
      <c r="O31" s="134"/>
      <c r="P31" s="134"/>
      <c r="Q31" s="134"/>
    </row>
    <row r="32" spans="1:17" s="51" customFormat="1" ht="14.25">
      <c r="A32" s="18"/>
      <c r="B32" s="140"/>
      <c r="C32" s="134"/>
      <c r="D32" s="134"/>
      <c r="E32" s="134"/>
      <c r="F32" s="134"/>
      <c r="G32" s="134"/>
      <c r="H32" s="134"/>
      <c r="I32" s="134"/>
      <c r="J32" s="134"/>
      <c r="K32" s="134"/>
      <c r="L32" s="134"/>
      <c r="M32" s="134"/>
      <c r="N32" s="134"/>
      <c r="O32" s="134"/>
      <c r="P32" s="134"/>
      <c r="Q32" s="134"/>
    </row>
    <row r="33" spans="1:17" s="51" customFormat="1" ht="14.25">
      <c r="A33" s="18"/>
      <c r="B33" s="140"/>
      <c r="C33" s="134"/>
      <c r="D33" s="134"/>
      <c r="E33" s="134"/>
      <c r="F33" s="134"/>
      <c r="G33" s="134"/>
      <c r="H33" s="134"/>
      <c r="I33" s="134"/>
      <c r="J33" s="134"/>
      <c r="K33" s="134"/>
      <c r="L33" s="134"/>
      <c r="M33" s="134"/>
      <c r="N33" s="134"/>
      <c r="O33" s="134"/>
      <c r="P33" s="134"/>
      <c r="Q33" s="134"/>
    </row>
    <row r="34" spans="1:17" s="51" customFormat="1" ht="14.25">
      <c r="A34" s="18"/>
      <c r="B34" s="140"/>
      <c r="C34" s="134"/>
      <c r="D34" s="134"/>
      <c r="E34" s="134"/>
      <c r="F34" s="134"/>
      <c r="G34" s="134"/>
      <c r="H34" s="134"/>
      <c r="I34" s="134"/>
      <c r="J34" s="134"/>
      <c r="K34" s="134"/>
      <c r="L34" s="134"/>
      <c r="M34" s="134"/>
      <c r="N34" s="134"/>
      <c r="O34" s="134"/>
      <c r="P34" s="134"/>
      <c r="Q34" s="134"/>
    </row>
    <row r="35" spans="1:17" s="51" customFormat="1" ht="14.25">
      <c r="A35" s="18"/>
      <c r="B35" s="140"/>
      <c r="C35" s="134"/>
      <c r="D35" s="134"/>
      <c r="E35" s="134"/>
      <c r="F35" s="134"/>
      <c r="G35" s="134"/>
      <c r="H35" s="134"/>
      <c r="I35" s="134"/>
      <c r="J35" s="134"/>
      <c r="K35" s="134"/>
      <c r="L35" s="134"/>
      <c r="M35" s="134"/>
      <c r="N35" s="134"/>
      <c r="O35" s="134"/>
      <c r="P35" s="134"/>
      <c r="Q35" s="134"/>
    </row>
    <row r="36" spans="1:17" s="51" customFormat="1" ht="14.25">
      <c r="A36" s="18"/>
      <c r="B36" s="140"/>
      <c r="C36" s="134"/>
      <c r="D36" s="134"/>
      <c r="E36" s="134"/>
      <c r="F36" s="134"/>
      <c r="G36" s="134"/>
      <c r="H36" s="134"/>
      <c r="I36" s="134"/>
      <c r="J36" s="134"/>
      <c r="K36" s="134"/>
      <c r="L36" s="134"/>
      <c r="M36" s="134"/>
      <c r="N36" s="134"/>
      <c r="O36" s="134"/>
      <c r="P36" s="134"/>
      <c r="Q36" s="134"/>
    </row>
    <row r="37" spans="1:17" s="51" customFormat="1" ht="14.25">
      <c r="A37" s="18"/>
      <c r="B37" s="140"/>
      <c r="C37" s="134"/>
      <c r="D37" s="134"/>
      <c r="E37" s="134"/>
      <c r="F37" s="134"/>
      <c r="G37" s="134"/>
      <c r="H37" s="134"/>
      <c r="I37" s="134"/>
      <c r="J37" s="134"/>
      <c r="K37" s="134"/>
      <c r="L37" s="134"/>
      <c r="M37" s="134"/>
      <c r="N37" s="134"/>
      <c r="O37" s="134"/>
      <c r="P37" s="134"/>
      <c r="Q37" s="134"/>
    </row>
    <row r="38" spans="1:17" s="51" customFormat="1" ht="14.25">
      <c r="A38" s="18"/>
      <c r="B38" s="140"/>
      <c r="C38" s="134"/>
      <c r="D38" s="134"/>
      <c r="E38" s="134"/>
      <c r="F38" s="134"/>
      <c r="G38" s="134"/>
      <c r="H38" s="134"/>
      <c r="I38" s="134"/>
      <c r="J38" s="134"/>
      <c r="K38" s="134"/>
      <c r="L38" s="134"/>
      <c r="M38" s="134"/>
      <c r="N38" s="134"/>
      <c r="O38" s="134"/>
      <c r="P38" s="134"/>
      <c r="Q38" s="134"/>
    </row>
    <row r="39" spans="1:17" s="51" customFormat="1" ht="14.25">
      <c r="A39" s="18"/>
      <c r="B39" s="140"/>
      <c r="C39" s="134"/>
      <c r="D39" s="134"/>
      <c r="E39" s="134"/>
      <c r="F39" s="134"/>
      <c r="G39" s="134"/>
      <c r="H39" s="134"/>
      <c r="I39" s="134"/>
      <c r="J39" s="134"/>
      <c r="K39" s="134"/>
      <c r="L39" s="134"/>
      <c r="M39" s="134"/>
      <c r="N39" s="134"/>
      <c r="O39" s="134"/>
      <c r="P39" s="134"/>
      <c r="Q39" s="134"/>
    </row>
    <row r="40" spans="1:17" s="51" customFormat="1" ht="14.25">
      <c r="A40" s="18"/>
      <c r="B40" s="140"/>
      <c r="C40" s="134"/>
      <c r="D40" s="134"/>
      <c r="E40" s="134"/>
      <c r="F40" s="134"/>
      <c r="G40" s="134"/>
      <c r="H40" s="134"/>
      <c r="I40" s="134"/>
      <c r="J40" s="134"/>
      <c r="K40" s="134"/>
      <c r="L40" s="134"/>
      <c r="M40" s="134"/>
      <c r="N40" s="134"/>
      <c r="O40" s="134"/>
      <c r="P40" s="134"/>
      <c r="Q40" s="134"/>
    </row>
  </sheetData>
  <sheetProtection/>
  <protectedRanges>
    <protectedRange sqref="O29" name="区域2"/>
    <protectedRange sqref="C5:Q28" name="区域1"/>
  </protectedRanges>
  <mergeCells count="1">
    <mergeCell ref="A2:Q2"/>
  </mergeCells>
  <printOptions horizontalCentered="1"/>
  <pageMargins left="0.2755905511811024" right="0.2755905511811024" top="1.062992125984252" bottom="0.9448818897637796" header="0.11811023622047245" footer="0.11811023622047245"/>
  <pageSetup horizontalDpi="600" verticalDpi="600" orientation="landscape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C220"/>
  <sheetViews>
    <sheetView showGridLines="0" showZeros="0" zoomScalePageLayoutView="0" workbookViewId="0" topLeftCell="A1">
      <pane xSplit="1" ySplit="9" topLeftCell="O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S35" sqref="S35"/>
    </sheetView>
  </sheetViews>
  <sheetFormatPr defaultColWidth="5.75390625" defaultRowHeight="14.25"/>
  <cols>
    <col min="1" max="1" width="14.25390625" style="71" customWidth="1"/>
    <col min="2" max="27" width="11.375" style="161" customWidth="1"/>
    <col min="28" max="28" width="11.375" style="162" customWidth="1"/>
    <col min="29" max="29" width="11.375" style="161" customWidth="1"/>
    <col min="30" max="16384" width="5.75390625" style="71" customWidth="1"/>
  </cols>
  <sheetData>
    <row r="1" ht="14.25">
      <c r="A1" s="13" t="s">
        <v>306</v>
      </c>
    </row>
    <row r="2" spans="1:28" ht="22.5" customHeight="1">
      <c r="A2" s="215" t="s">
        <v>1447</v>
      </c>
      <c r="B2" s="215" t="s">
        <v>338</v>
      </c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5"/>
      <c r="U2" s="215"/>
      <c r="V2" s="215"/>
      <c r="W2" s="215"/>
      <c r="X2" s="215"/>
      <c r="Y2" s="215"/>
      <c r="Z2" s="215"/>
      <c r="AA2" s="215"/>
      <c r="AB2" s="161"/>
    </row>
    <row r="3" spans="1:29" ht="16.5" customHeight="1">
      <c r="A3" s="25"/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3"/>
      <c r="S3" s="163"/>
      <c r="T3" s="163"/>
      <c r="U3" s="163"/>
      <c r="V3" s="163"/>
      <c r="W3" s="163"/>
      <c r="X3" s="163"/>
      <c r="Y3" s="163"/>
      <c r="Z3" s="163"/>
      <c r="AA3" s="163"/>
      <c r="AB3" s="160"/>
      <c r="AC3" s="163" t="s">
        <v>9</v>
      </c>
    </row>
    <row r="4" spans="1:29" ht="17.25" customHeight="1">
      <c r="A4" s="230" t="s">
        <v>307</v>
      </c>
      <c r="B4" s="164" t="s">
        <v>308</v>
      </c>
      <c r="C4" s="164"/>
      <c r="D4" s="164"/>
      <c r="E4" s="164"/>
      <c r="F4" s="164"/>
      <c r="G4" s="164"/>
      <c r="H4" s="164"/>
      <c r="I4" s="164"/>
      <c r="J4" s="164"/>
      <c r="K4" s="164"/>
      <c r="L4" s="164"/>
      <c r="M4" s="164"/>
      <c r="N4" s="164"/>
      <c r="O4" s="164"/>
      <c r="P4" s="164"/>
      <c r="Q4" s="164"/>
      <c r="R4" s="164"/>
      <c r="S4" s="164"/>
      <c r="T4" s="164"/>
      <c r="U4" s="164"/>
      <c r="V4" s="164"/>
      <c r="W4" s="164"/>
      <c r="X4" s="164"/>
      <c r="Y4" s="164"/>
      <c r="Z4" s="164"/>
      <c r="AA4" s="164"/>
      <c r="AB4" s="165"/>
      <c r="AC4" s="164"/>
    </row>
    <row r="5" spans="1:29" ht="16.5" customHeight="1">
      <c r="A5" s="231"/>
      <c r="B5" s="233" t="s">
        <v>40</v>
      </c>
      <c r="C5" s="227" t="s">
        <v>309</v>
      </c>
      <c r="D5" s="228"/>
      <c r="E5" s="228"/>
      <c r="F5" s="228"/>
      <c r="G5" s="228"/>
      <c r="H5" s="228"/>
      <c r="I5" s="228"/>
      <c r="J5" s="228"/>
      <c r="K5" s="228"/>
      <c r="L5" s="228"/>
      <c r="M5" s="228"/>
      <c r="N5" s="228"/>
      <c r="O5" s="228"/>
      <c r="P5" s="228"/>
      <c r="Q5" s="228"/>
      <c r="R5" s="228"/>
      <c r="S5" s="228"/>
      <c r="T5" s="229"/>
      <c r="U5" s="227" t="s">
        <v>310</v>
      </c>
      <c r="V5" s="228"/>
      <c r="W5" s="228"/>
      <c r="X5" s="228"/>
      <c r="Y5" s="228"/>
      <c r="Z5" s="228"/>
      <c r="AA5" s="228"/>
      <c r="AB5" s="228"/>
      <c r="AC5" s="229"/>
    </row>
    <row r="6" spans="1:29" s="73" customFormat="1" ht="35.25" customHeight="1">
      <c r="A6" s="232"/>
      <c r="B6" s="234"/>
      <c r="C6" s="166" t="s">
        <v>311</v>
      </c>
      <c r="D6" s="166" t="s">
        <v>312</v>
      </c>
      <c r="E6" s="166" t="s">
        <v>313</v>
      </c>
      <c r="F6" s="166" t="s">
        <v>314</v>
      </c>
      <c r="G6" s="166" t="s">
        <v>315</v>
      </c>
      <c r="H6" s="166" t="s">
        <v>316</v>
      </c>
      <c r="I6" s="166" t="s">
        <v>317</v>
      </c>
      <c r="J6" s="166" t="s">
        <v>318</v>
      </c>
      <c r="K6" s="166" t="s">
        <v>319</v>
      </c>
      <c r="L6" s="166" t="s">
        <v>1758</v>
      </c>
      <c r="M6" s="166" t="s">
        <v>320</v>
      </c>
      <c r="N6" s="166" t="s">
        <v>321</v>
      </c>
      <c r="O6" s="166" t="s">
        <v>322</v>
      </c>
      <c r="P6" s="166" t="s">
        <v>323</v>
      </c>
      <c r="Q6" s="166" t="s">
        <v>324</v>
      </c>
      <c r="R6" s="166" t="s">
        <v>325</v>
      </c>
      <c r="S6" s="166" t="s">
        <v>1759</v>
      </c>
      <c r="T6" s="166" t="s">
        <v>326</v>
      </c>
      <c r="U6" s="166" t="s">
        <v>311</v>
      </c>
      <c r="V6" s="166" t="s">
        <v>327</v>
      </c>
      <c r="W6" s="166" t="s">
        <v>328</v>
      </c>
      <c r="X6" s="166" t="s">
        <v>329</v>
      </c>
      <c r="Y6" s="166" t="s">
        <v>330</v>
      </c>
      <c r="Z6" s="166" t="s">
        <v>331</v>
      </c>
      <c r="AA6" s="166" t="s">
        <v>332</v>
      </c>
      <c r="AB6" s="166" t="s">
        <v>333</v>
      </c>
      <c r="AC6" s="166" t="s">
        <v>334</v>
      </c>
    </row>
    <row r="7" spans="1:29" s="72" customFormat="1" ht="15.75" customHeight="1">
      <c r="A7" s="84" t="s">
        <v>1499</v>
      </c>
      <c r="B7" s="133">
        <f>SUM('表一'!C33)</f>
        <v>97500</v>
      </c>
      <c r="C7" s="133">
        <f>SUM('表一'!C5)</f>
        <v>68500</v>
      </c>
      <c r="D7" s="133">
        <f>SUM('表一'!C6)</f>
        <v>28000</v>
      </c>
      <c r="E7" s="133">
        <f>SUM('表一'!C7)</f>
        <v>310</v>
      </c>
      <c r="F7" s="133">
        <f>SUM('表一'!C8)</f>
        <v>6500</v>
      </c>
      <c r="G7" s="133">
        <f>SUM('表一'!C9)</f>
        <v>0</v>
      </c>
      <c r="H7" s="133">
        <f>SUM('表一'!C10)</f>
        <v>1000</v>
      </c>
      <c r="I7" s="133">
        <f>SUM('表一'!C11)</f>
        <v>304</v>
      </c>
      <c r="J7" s="133">
        <f>SUM('表一'!C12)</f>
        <v>2000</v>
      </c>
      <c r="K7" s="133">
        <f>SUM('表一'!C13)</f>
        <v>2800</v>
      </c>
      <c r="L7" s="133">
        <f>SUM('表一'!C14)</f>
        <v>700</v>
      </c>
      <c r="M7" s="133">
        <f>SUM('表一'!C15)</f>
        <v>5500</v>
      </c>
      <c r="N7" s="133">
        <f>SUM('表一'!C16)</f>
        <v>3300</v>
      </c>
      <c r="O7" s="133">
        <f>SUM('表一'!C17)</f>
        <v>870</v>
      </c>
      <c r="P7" s="133">
        <f>SUM('表一'!C18)</f>
        <v>9716</v>
      </c>
      <c r="Q7" s="133">
        <f>SUM('表一'!C19)</f>
        <v>7500</v>
      </c>
      <c r="R7" s="133">
        <f>SUM('表一'!C20)</f>
        <v>0</v>
      </c>
      <c r="S7" s="133">
        <f>SUM('表一'!C21)</f>
        <v>0</v>
      </c>
      <c r="T7" s="133">
        <f>SUM('表一'!C22)</f>
        <v>0</v>
      </c>
      <c r="U7" s="133">
        <f>'表一'!C23</f>
        <v>29000</v>
      </c>
      <c r="V7" s="133">
        <f>'表一'!C24</f>
        <v>1795</v>
      </c>
      <c r="W7" s="133">
        <f>'表一'!C25</f>
        <v>8500</v>
      </c>
      <c r="X7" s="133">
        <f>'表一'!C26</f>
        <v>5140</v>
      </c>
      <c r="Y7" s="133">
        <f>'表一'!C27</f>
        <v>0</v>
      </c>
      <c r="Z7" s="133">
        <f>'表一'!C28</f>
        <v>13365</v>
      </c>
      <c r="AA7" s="133">
        <f>'表一'!C29</f>
        <v>200</v>
      </c>
      <c r="AB7" s="133">
        <f>'表一'!C30</f>
        <v>0</v>
      </c>
      <c r="AC7" s="133">
        <f>'表一'!C31</f>
        <v>0</v>
      </c>
    </row>
    <row r="8" spans="1:29" s="72" customFormat="1" ht="15.75" customHeight="1">
      <c r="A8" s="104" t="s">
        <v>1734</v>
      </c>
      <c r="B8" s="133">
        <f>SUM(C8,U8)</f>
        <v>0</v>
      </c>
      <c r="C8" s="133">
        <f>SUM(D8:T8)</f>
        <v>0</v>
      </c>
      <c r="D8" s="167"/>
      <c r="E8" s="167"/>
      <c r="F8" s="167"/>
      <c r="G8" s="167"/>
      <c r="H8" s="167"/>
      <c r="I8" s="167"/>
      <c r="J8" s="167"/>
      <c r="K8" s="167"/>
      <c r="L8" s="167"/>
      <c r="M8" s="167"/>
      <c r="N8" s="167"/>
      <c r="O8" s="167"/>
      <c r="P8" s="167"/>
      <c r="Q8" s="167"/>
      <c r="R8" s="167"/>
      <c r="S8" s="167"/>
      <c r="T8" s="167"/>
      <c r="U8" s="133">
        <f>SUM(V8:AC8)</f>
        <v>0</v>
      </c>
      <c r="V8" s="167"/>
      <c r="W8" s="167"/>
      <c r="X8" s="167"/>
      <c r="Y8" s="167"/>
      <c r="Z8" s="167"/>
      <c r="AA8" s="167"/>
      <c r="AB8" s="168"/>
      <c r="AC8" s="167"/>
    </row>
    <row r="9" spans="1:29" s="72" customFormat="1" ht="15.75" customHeight="1">
      <c r="A9" s="27" t="s">
        <v>336</v>
      </c>
      <c r="B9" s="133">
        <f>SUM(B10,B24,B35,B53,B65,B76,B84,B98,B111,B120,B129,B137,B146,B161,B172,B184,B196,B208:B218)</f>
        <v>97500</v>
      </c>
      <c r="C9" s="133">
        <f aca="true" t="shared" si="0" ref="C9:AC9">SUM(C10,C24,C35,C53,C65,C76,C84,C98,C111,C120,C129,C137,C146,C161,C172,C184,C196,C208:C218)</f>
        <v>68500</v>
      </c>
      <c r="D9" s="133">
        <f t="shared" si="0"/>
        <v>28000</v>
      </c>
      <c r="E9" s="133">
        <f t="shared" si="0"/>
        <v>310</v>
      </c>
      <c r="F9" s="133">
        <f t="shared" si="0"/>
        <v>6500</v>
      </c>
      <c r="G9" s="133">
        <f t="shared" si="0"/>
        <v>0</v>
      </c>
      <c r="H9" s="133">
        <f t="shared" si="0"/>
        <v>1000</v>
      </c>
      <c r="I9" s="133">
        <f t="shared" si="0"/>
        <v>304</v>
      </c>
      <c r="J9" s="133">
        <f t="shared" si="0"/>
        <v>2000</v>
      </c>
      <c r="K9" s="133">
        <f t="shared" si="0"/>
        <v>2800</v>
      </c>
      <c r="L9" s="133">
        <f t="shared" si="0"/>
        <v>700</v>
      </c>
      <c r="M9" s="133">
        <f t="shared" si="0"/>
        <v>5500</v>
      </c>
      <c r="N9" s="133">
        <f t="shared" si="0"/>
        <v>3300</v>
      </c>
      <c r="O9" s="133">
        <f t="shared" si="0"/>
        <v>870</v>
      </c>
      <c r="P9" s="133">
        <f t="shared" si="0"/>
        <v>9716</v>
      </c>
      <c r="Q9" s="133">
        <f t="shared" si="0"/>
        <v>7500</v>
      </c>
      <c r="R9" s="133">
        <f t="shared" si="0"/>
        <v>0</v>
      </c>
      <c r="S9" s="133">
        <f t="shared" si="0"/>
        <v>0</v>
      </c>
      <c r="T9" s="133">
        <f t="shared" si="0"/>
        <v>0</v>
      </c>
      <c r="U9" s="133">
        <f t="shared" si="0"/>
        <v>29000</v>
      </c>
      <c r="V9" s="133">
        <f t="shared" si="0"/>
        <v>1795</v>
      </c>
      <c r="W9" s="133">
        <f t="shared" si="0"/>
        <v>8500</v>
      </c>
      <c r="X9" s="133">
        <f t="shared" si="0"/>
        <v>5140</v>
      </c>
      <c r="Y9" s="133">
        <f t="shared" si="0"/>
        <v>0</v>
      </c>
      <c r="Z9" s="133">
        <f t="shared" si="0"/>
        <v>13365</v>
      </c>
      <c r="AA9" s="133">
        <f t="shared" si="0"/>
        <v>200</v>
      </c>
      <c r="AB9" s="133">
        <f t="shared" si="0"/>
        <v>0</v>
      </c>
      <c r="AC9" s="133">
        <f t="shared" si="0"/>
        <v>0</v>
      </c>
    </row>
    <row r="10" spans="1:29" s="72" customFormat="1" ht="15.75" customHeight="1">
      <c r="A10" s="98" t="s">
        <v>1525</v>
      </c>
      <c r="B10" s="133">
        <f>SUM(C10,U10)</f>
        <v>0</v>
      </c>
      <c r="C10" s="133">
        <f>SUM(D10:T10)</f>
        <v>0</v>
      </c>
      <c r="D10" s="133">
        <f aca="true" t="shared" si="1" ref="D10:AC10">SUM(D11:D12)</f>
        <v>0</v>
      </c>
      <c r="E10" s="133">
        <f t="shared" si="1"/>
        <v>0</v>
      </c>
      <c r="F10" s="133">
        <f t="shared" si="1"/>
        <v>0</v>
      </c>
      <c r="G10" s="133">
        <f t="shared" si="1"/>
        <v>0</v>
      </c>
      <c r="H10" s="133">
        <f t="shared" si="1"/>
        <v>0</v>
      </c>
      <c r="I10" s="133">
        <f t="shared" si="1"/>
        <v>0</v>
      </c>
      <c r="J10" s="133">
        <f t="shared" si="1"/>
        <v>0</v>
      </c>
      <c r="K10" s="133">
        <f t="shared" si="1"/>
        <v>0</v>
      </c>
      <c r="L10" s="133">
        <f t="shared" si="1"/>
        <v>0</v>
      </c>
      <c r="M10" s="133">
        <f t="shared" si="1"/>
        <v>0</v>
      </c>
      <c r="N10" s="133">
        <f t="shared" si="1"/>
        <v>0</v>
      </c>
      <c r="O10" s="133">
        <f t="shared" si="1"/>
        <v>0</v>
      </c>
      <c r="P10" s="133">
        <f t="shared" si="1"/>
        <v>0</v>
      </c>
      <c r="Q10" s="133">
        <f t="shared" si="1"/>
        <v>0</v>
      </c>
      <c r="R10" s="133">
        <f t="shared" si="1"/>
        <v>0</v>
      </c>
      <c r="S10" s="133">
        <f t="shared" si="1"/>
        <v>0</v>
      </c>
      <c r="T10" s="133">
        <f t="shared" si="1"/>
        <v>0</v>
      </c>
      <c r="U10" s="133">
        <f>SUM(V10:AC10)</f>
        <v>0</v>
      </c>
      <c r="V10" s="133">
        <f t="shared" si="1"/>
        <v>0</v>
      </c>
      <c r="W10" s="133">
        <f t="shared" si="1"/>
        <v>0</v>
      </c>
      <c r="X10" s="133">
        <f t="shared" si="1"/>
        <v>0</v>
      </c>
      <c r="Y10" s="133">
        <f t="shared" si="1"/>
        <v>0</v>
      </c>
      <c r="Z10" s="133">
        <f t="shared" si="1"/>
        <v>0</v>
      </c>
      <c r="AA10" s="133">
        <f t="shared" si="1"/>
        <v>0</v>
      </c>
      <c r="AB10" s="133">
        <f t="shared" si="1"/>
        <v>0</v>
      </c>
      <c r="AC10" s="133">
        <f t="shared" si="1"/>
        <v>0</v>
      </c>
    </row>
    <row r="11" spans="1:29" s="72" customFormat="1" ht="15.75" customHeight="1">
      <c r="A11" s="98" t="s">
        <v>1526</v>
      </c>
      <c r="B11" s="133">
        <f aca="true" t="shared" si="2" ref="B11:B74">SUM(C11,U11)</f>
        <v>0</v>
      </c>
      <c r="C11" s="133">
        <f aca="true" t="shared" si="3" ref="C11:C74">SUM(D11:T11)</f>
        <v>0</v>
      </c>
      <c r="D11" s="169"/>
      <c r="E11" s="169"/>
      <c r="F11" s="169"/>
      <c r="G11" s="169"/>
      <c r="H11" s="169"/>
      <c r="I11" s="169"/>
      <c r="J11" s="169"/>
      <c r="K11" s="169"/>
      <c r="L11" s="169"/>
      <c r="M11" s="169"/>
      <c r="N11" s="169"/>
      <c r="O11" s="169"/>
      <c r="P11" s="169"/>
      <c r="Q11" s="169"/>
      <c r="R11" s="169"/>
      <c r="S11" s="169"/>
      <c r="T11" s="169"/>
      <c r="U11" s="133">
        <f aca="true" t="shared" si="4" ref="U11:U74">SUM(V11:AC11)</f>
        <v>0</v>
      </c>
      <c r="V11" s="169"/>
      <c r="W11" s="169"/>
      <c r="X11" s="169"/>
      <c r="Y11" s="169"/>
      <c r="Z11" s="169"/>
      <c r="AA11" s="169"/>
      <c r="AB11" s="169"/>
      <c r="AC11" s="169"/>
    </row>
    <row r="12" spans="1:29" s="72" customFormat="1" ht="15.75" customHeight="1">
      <c r="A12" s="99" t="s">
        <v>1527</v>
      </c>
      <c r="B12" s="133">
        <f>SUM(C12,U12)</f>
        <v>0</v>
      </c>
      <c r="C12" s="133">
        <f t="shared" si="3"/>
        <v>0</v>
      </c>
      <c r="D12" s="133">
        <f aca="true" t="shared" si="5" ref="D12:AC12">SUM(D13:D23)</f>
        <v>0</v>
      </c>
      <c r="E12" s="133">
        <f t="shared" si="5"/>
        <v>0</v>
      </c>
      <c r="F12" s="133">
        <f t="shared" si="5"/>
        <v>0</v>
      </c>
      <c r="G12" s="133">
        <f t="shared" si="5"/>
        <v>0</v>
      </c>
      <c r="H12" s="133">
        <f t="shared" si="5"/>
        <v>0</v>
      </c>
      <c r="I12" s="133">
        <f t="shared" si="5"/>
        <v>0</v>
      </c>
      <c r="J12" s="133">
        <f t="shared" si="5"/>
        <v>0</v>
      </c>
      <c r="K12" s="133">
        <f t="shared" si="5"/>
        <v>0</v>
      </c>
      <c r="L12" s="133">
        <f t="shared" si="5"/>
        <v>0</v>
      </c>
      <c r="M12" s="133">
        <f t="shared" si="5"/>
        <v>0</v>
      </c>
      <c r="N12" s="133">
        <f t="shared" si="5"/>
        <v>0</v>
      </c>
      <c r="O12" s="133">
        <f t="shared" si="5"/>
        <v>0</v>
      </c>
      <c r="P12" s="133">
        <f t="shared" si="5"/>
        <v>0</v>
      </c>
      <c r="Q12" s="133">
        <f t="shared" si="5"/>
        <v>0</v>
      </c>
      <c r="R12" s="133">
        <f t="shared" si="5"/>
        <v>0</v>
      </c>
      <c r="S12" s="133">
        <f t="shared" si="5"/>
        <v>0</v>
      </c>
      <c r="T12" s="133">
        <f t="shared" si="5"/>
        <v>0</v>
      </c>
      <c r="U12" s="133">
        <f t="shared" si="4"/>
        <v>0</v>
      </c>
      <c r="V12" s="133">
        <f t="shared" si="5"/>
        <v>0</v>
      </c>
      <c r="W12" s="133">
        <f t="shared" si="5"/>
        <v>0</v>
      </c>
      <c r="X12" s="133">
        <f t="shared" si="5"/>
        <v>0</v>
      </c>
      <c r="Y12" s="133">
        <f t="shared" si="5"/>
        <v>0</v>
      </c>
      <c r="Z12" s="133">
        <f t="shared" si="5"/>
        <v>0</v>
      </c>
      <c r="AA12" s="133">
        <f t="shared" si="5"/>
        <v>0</v>
      </c>
      <c r="AB12" s="133">
        <f t="shared" si="5"/>
        <v>0</v>
      </c>
      <c r="AC12" s="133">
        <f t="shared" si="5"/>
        <v>0</v>
      </c>
    </row>
    <row r="13" spans="1:29" s="72" customFormat="1" ht="15.75" customHeight="1">
      <c r="A13" s="98" t="s">
        <v>1528</v>
      </c>
      <c r="B13" s="133">
        <f t="shared" si="2"/>
        <v>0</v>
      </c>
      <c r="C13" s="133">
        <f t="shared" si="3"/>
        <v>0</v>
      </c>
      <c r="D13" s="170"/>
      <c r="E13" s="170"/>
      <c r="F13" s="170"/>
      <c r="G13" s="170"/>
      <c r="H13" s="170"/>
      <c r="I13" s="170"/>
      <c r="J13" s="170"/>
      <c r="K13" s="170"/>
      <c r="L13" s="170"/>
      <c r="M13" s="170"/>
      <c r="N13" s="170"/>
      <c r="O13" s="170"/>
      <c r="P13" s="170"/>
      <c r="Q13" s="170"/>
      <c r="R13" s="170"/>
      <c r="S13" s="170"/>
      <c r="T13" s="170"/>
      <c r="U13" s="133">
        <f t="shared" si="4"/>
        <v>0</v>
      </c>
      <c r="V13" s="170"/>
      <c r="W13" s="170"/>
      <c r="X13" s="170"/>
      <c r="Y13" s="170"/>
      <c r="Z13" s="170"/>
      <c r="AA13" s="170"/>
      <c r="AB13" s="170"/>
      <c r="AC13" s="170"/>
    </row>
    <row r="14" spans="1:29" s="72" customFormat="1" ht="15.75" customHeight="1">
      <c r="A14" s="98" t="s">
        <v>1529</v>
      </c>
      <c r="B14" s="133">
        <f>SUM(C14,U14)</f>
        <v>0</v>
      </c>
      <c r="C14" s="133">
        <f t="shared" si="3"/>
        <v>0</v>
      </c>
      <c r="D14" s="170"/>
      <c r="E14" s="170"/>
      <c r="F14" s="170"/>
      <c r="G14" s="170"/>
      <c r="H14" s="170"/>
      <c r="I14" s="170"/>
      <c r="J14" s="170"/>
      <c r="K14" s="170"/>
      <c r="L14" s="170"/>
      <c r="M14" s="170"/>
      <c r="N14" s="170"/>
      <c r="O14" s="170"/>
      <c r="P14" s="170"/>
      <c r="Q14" s="170"/>
      <c r="R14" s="170"/>
      <c r="S14" s="170"/>
      <c r="T14" s="170"/>
      <c r="U14" s="133">
        <f t="shared" si="4"/>
        <v>0</v>
      </c>
      <c r="V14" s="170"/>
      <c r="W14" s="170"/>
      <c r="X14" s="170"/>
      <c r="Y14" s="170"/>
      <c r="Z14" s="170"/>
      <c r="AA14" s="170"/>
      <c r="AB14" s="170"/>
      <c r="AC14" s="170"/>
    </row>
    <row r="15" spans="1:29" s="72" customFormat="1" ht="15.75" customHeight="1">
      <c r="A15" s="98" t="s">
        <v>1530</v>
      </c>
      <c r="B15" s="133">
        <f t="shared" si="2"/>
        <v>0</v>
      </c>
      <c r="C15" s="133">
        <f t="shared" si="3"/>
        <v>0</v>
      </c>
      <c r="D15" s="170"/>
      <c r="E15" s="170"/>
      <c r="F15" s="170"/>
      <c r="G15" s="170"/>
      <c r="H15" s="170"/>
      <c r="I15" s="170"/>
      <c r="J15" s="170"/>
      <c r="K15" s="170"/>
      <c r="L15" s="170"/>
      <c r="M15" s="170"/>
      <c r="N15" s="170"/>
      <c r="O15" s="170"/>
      <c r="P15" s="170"/>
      <c r="Q15" s="170"/>
      <c r="R15" s="170"/>
      <c r="S15" s="170"/>
      <c r="T15" s="170"/>
      <c r="U15" s="133">
        <f t="shared" si="4"/>
        <v>0</v>
      </c>
      <c r="V15" s="170"/>
      <c r="W15" s="170"/>
      <c r="X15" s="170"/>
      <c r="Y15" s="170"/>
      <c r="Z15" s="170"/>
      <c r="AA15" s="170"/>
      <c r="AB15" s="170"/>
      <c r="AC15" s="170"/>
    </row>
    <row r="16" spans="1:29" s="72" customFormat="1" ht="15.75" customHeight="1">
      <c r="A16" s="98" t="s">
        <v>1531</v>
      </c>
      <c r="B16" s="133">
        <f t="shared" si="2"/>
        <v>0</v>
      </c>
      <c r="C16" s="133">
        <f t="shared" si="3"/>
        <v>0</v>
      </c>
      <c r="D16" s="170"/>
      <c r="E16" s="170"/>
      <c r="F16" s="170"/>
      <c r="G16" s="170"/>
      <c r="H16" s="170"/>
      <c r="I16" s="170"/>
      <c r="J16" s="170"/>
      <c r="K16" s="170"/>
      <c r="L16" s="170"/>
      <c r="M16" s="170"/>
      <c r="N16" s="170"/>
      <c r="O16" s="170"/>
      <c r="P16" s="170"/>
      <c r="Q16" s="170"/>
      <c r="R16" s="170"/>
      <c r="S16" s="170"/>
      <c r="T16" s="170"/>
      <c r="U16" s="133">
        <f t="shared" si="4"/>
        <v>0</v>
      </c>
      <c r="V16" s="170"/>
      <c r="W16" s="170"/>
      <c r="X16" s="170"/>
      <c r="Y16" s="170"/>
      <c r="Z16" s="170"/>
      <c r="AA16" s="170"/>
      <c r="AB16" s="170"/>
      <c r="AC16" s="170"/>
    </row>
    <row r="17" spans="1:29" s="72" customFormat="1" ht="15.75" customHeight="1">
      <c r="A17" s="98" t="s">
        <v>1532</v>
      </c>
      <c r="B17" s="133">
        <f t="shared" si="2"/>
        <v>0</v>
      </c>
      <c r="C17" s="133">
        <f t="shared" si="3"/>
        <v>0</v>
      </c>
      <c r="D17" s="170"/>
      <c r="E17" s="170"/>
      <c r="F17" s="170"/>
      <c r="G17" s="170"/>
      <c r="H17" s="170"/>
      <c r="I17" s="170"/>
      <c r="J17" s="170"/>
      <c r="K17" s="170"/>
      <c r="L17" s="170"/>
      <c r="M17" s="170"/>
      <c r="N17" s="170"/>
      <c r="O17" s="170"/>
      <c r="P17" s="170"/>
      <c r="Q17" s="170"/>
      <c r="R17" s="170"/>
      <c r="S17" s="170"/>
      <c r="T17" s="170"/>
      <c r="U17" s="133">
        <f t="shared" si="4"/>
        <v>0</v>
      </c>
      <c r="V17" s="170"/>
      <c r="W17" s="170"/>
      <c r="X17" s="170"/>
      <c r="Y17" s="170"/>
      <c r="Z17" s="170"/>
      <c r="AA17" s="170"/>
      <c r="AB17" s="170"/>
      <c r="AC17" s="170"/>
    </row>
    <row r="18" spans="1:29" s="72" customFormat="1" ht="15.75" customHeight="1">
      <c r="A18" s="98" t="s">
        <v>1533</v>
      </c>
      <c r="B18" s="133">
        <f t="shared" si="2"/>
        <v>0</v>
      </c>
      <c r="C18" s="133">
        <f t="shared" si="3"/>
        <v>0</v>
      </c>
      <c r="D18" s="170"/>
      <c r="E18" s="170"/>
      <c r="F18" s="170"/>
      <c r="G18" s="170"/>
      <c r="H18" s="170"/>
      <c r="I18" s="170"/>
      <c r="J18" s="170"/>
      <c r="K18" s="170"/>
      <c r="L18" s="170"/>
      <c r="M18" s="170"/>
      <c r="N18" s="170"/>
      <c r="O18" s="170"/>
      <c r="P18" s="170"/>
      <c r="Q18" s="170"/>
      <c r="R18" s="170"/>
      <c r="S18" s="170"/>
      <c r="T18" s="170"/>
      <c r="U18" s="133">
        <f t="shared" si="4"/>
        <v>0</v>
      </c>
      <c r="V18" s="170"/>
      <c r="W18" s="170"/>
      <c r="X18" s="170"/>
      <c r="Y18" s="170"/>
      <c r="Z18" s="170"/>
      <c r="AA18" s="170"/>
      <c r="AB18" s="170"/>
      <c r="AC18" s="170"/>
    </row>
    <row r="19" spans="1:29" s="72" customFormat="1" ht="15.75" customHeight="1">
      <c r="A19" s="98" t="s">
        <v>1534</v>
      </c>
      <c r="B19" s="133">
        <f t="shared" si="2"/>
        <v>0</v>
      </c>
      <c r="C19" s="133">
        <f t="shared" si="3"/>
        <v>0</v>
      </c>
      <c r="D19" s="170"/>
      <c r="E19" s="170"/>
      <c r="F19" s="170"/>
      <c r="G19" s="170"/>
      <c r="H19" s="170"/>
      <c r="I19" s="170"/>
      <c r="J19" s="170"/>
      <c r="K19" s="170"/>
      <c r="L19" s="170"/>
      <c r="M19" s="170"/>
      <c r="N19" s="170"/>
      <c r="O19" s="170"/>
      <c r="P19" s="170"/>
      <c r="Q19" s="170"/>
      <c r="R19" s="170"/>
      <c r="S19" s="170"/>
      <c r="T19" s="170"/>
      <c r="U19" s="133">
        <f t="shared" si="4"/>
        <v>0</v>
      </c>
      <c r="V19" s="170"/>
      <c r="W19" s="170"/>
      <c r="X19" s="170"/>
      <c r="Y19" s="170"/>
      <c r="Z19" s="170"/>
      <c r="AA19" s="170"/>
      <c r="AB19" s="170"/>
      <c r="AC19" s="170"/>
    </row>
    <row r="20" spans="1:29" s="72" customFormat="1" ht="15.75" customHeight="1">
      <c r="A20" s="98" t="s">
        <v>1535</v>
      </c>
      <c r="B20" s="133">
        <f t="shared" si="2"/>
        <v>0</v>
      </c>
      <c r="C20" s="133">
        <f t="shared" si="3"/>
        <v>0</v>
      </c>
      <c r="D20" s="170"/>
      <c r="E20" s="170"/>
      <c r="F20" s="170"/>
      <c r="G20" s="170"/>
      <c r="H20" s="170"/>
      <c r="I20" s="170"/>
      <c r="J20" s="170"/>
      <c r="K20" s="170"/>
      <c r="L20" s="170"/>
      <c r="M20" s="170"/>
      <c r="N20" s="170"/>
      <c r="O20" s="170"/>
      <c r="P20" s="170"/>
      <c r="Q20" s="170"/>
      <c r="R20" s="170"/>
      <c r="S20" s="170"/>
      <c r="T20" s="170"/>
      <c r="U20" s="133">
        <f t="shared" si="4"/>
        <v>0</v>
      </c>
      <c r="V20" s="170"/>
      <c r="W20" s="170"/>
      <c r="X20" s="170"/>
      <c r="Y20" s="170"/>
      <c r="Z20" s="170"/>
      <c r="AA20" s="170"/>
      <c r="AB20" s="170"/>
      <c r="AC20" s="170"/>
    </row>
    <row r="21" spans="1:29" s="72" customFormat="1" ht="15.75" customHeight="1">
      <c r="A21" s="98" t="s">
        <v>1536</v>
      </c>
      <c r="B21" s="133">
        <f t="shared" si="2"/>
        <v>0</v>
      </c>
      <c r="C21" s="133">
        <f t="shared" si="3"/>
        <v>0</v>
      </c>
      <c r="D21" s="170"/>
      <c r="E21" s="170"/>
      <c r="F21" s="170"/>
      <c r="G21" s="170"/>
      <c r="H21" s="170"/>
      <c r="I21" s="170"/>
      <c r="J21" s="170"/>
      <c r="K21" s="170"/>
      <c r="L21" s="170"/>
      <c r="M21" s="170"/>
      <c r="N21" s="170"/>
      <c r="O21" s="170"/>
      <c r="P21" s="170"/>
      <c r="Q21" s="170"/>
      <c r="R21" s="170"/>
      <c r="S21" s="170"/>
      <c r="T21" s="170"/>
      <c r="U21" s="133">
        <f t="shared" si="4"/>
        <v>0</v>
      </c>
      <c r="V21" s="170"/>
      <c r="W21" s="170"/>
      <c r="X21" s="170"/>
      <c r="Y21" s="170"/>
      <c r="Z21" s="170"/>
      <c r="AA21" s="170"/>
      <c r="AB21" s="170"/>
      <c r="AC21" s="170"/>
    </row>
    <row r="22" spans="1:29" s="72" customFormat="1" ht="15.75" customHeight="1">
      <c r="A22" s="98" t="s">
        <v>1537</v>
      </c>
      <c r="B22" s="133">
        <f t="shared" si="2"/>
        <v>0</v>
      </c>
      <c r="C22" s="133">
        <f t="shared" si="3"/>
        <v>0</v>
      </c>
      <c r="D22" s="170"/>
      <c r="E22" s="170"/>
      <c r="F22" s="170"/>
      <c r="G22" s="170"/>
      <c r="H22" s="170"/>
      <c r="I22" s="170"/>
      <c r="J22" s="170"/>
      <c r="K22" s="170"/>
      <c r="L22" s="170"/>
      <c r="M22" s="170"/>
      <c r="N22" s="170"/>
      <c r="O22" s="170"/>
      <c r="P22" s="170"/>
      <c r="Q22" s="170"/>
      <c r="R22" s="170"/>
      <c r="S22" s="170"/>
      <c r="T22" s="170"/>
      <c r="U22" s="133">
        <f t="shared" si="4"/>
        <v>0</v>
      </c>
      <c r="V22" s="170"/>
      <c r="W22" s="170"/>
      <c r="X22" s="170"/>
      <c r="Y22" s="170"/>
      <c r="Z22" s="170"/>
      <c r="AA22" s="170"/>
      <c r="AB22" s="170"/>
      <c r="AC22" s="170"/>
    </row>
    <row r="23" spans="1:29" s="72" customFormat="1" ht="15.75" customHeight="1">
      <c r="A23" s="98" t="s">
        <v>1538</v>
      </c>
      <c r="B23" s="133">
        <f t="shared" si="2"/>
        <v>0</v>
      </c>
      <c r="C23" s="133">
        <f t="shared" si="3"/>
        <v>0</v>
      </c>
      <c r="D23" s="170"/>
      <c r="E23" s="170"/>
      <c r="F23" s="170"/>
      <c r="G23" s="170"/>
      <c r="H23" s="170"/>
      <c r="I23" s="170"/>
      <c r="J23" s="170"/>
      <c r="K23" s="170"/>
      <c r="L23" s="170"/>
      <c r="M23" s="170"/>
      <c r="N23" s="170"/>
      <c r="O23" s="170"/>
      <c r="P23" s="170"/>
      <c r="Q23" s="170"/>
      <c r="R23" s="170"/>
      <c r="S23" s="170"/>
      <c r="T23" s="170"/>
      <c r="U23" s="133">
        <f t="shared" si="4"/>
        <v>0</v>
      </c>
      <c r="V23" s="170"/>
      <c r="W23" s="170"/>
      <c r="X23" s="170"/>
      <c r="Y23" s="170"/>
      <c r="Z23" s="170"/>
      <c r="AA23" s="170"/>
      <c r="AB23" s="170"/>
      <c r="AC23" s="170"/>
    </row>
    <row r="24" spans="1:29" s="72" customFormat="1" ht="15.75" customHeight="1">
      <c r="A24" s="98" t="s">
        <v>1539</v>
      </c>
      <c r="B24" s="133">
        <f t="shared" si="2"/>
        <v>0</v>
      </c>
      <c r="C24" s="133">
        <f t="shared" si="3"/>
        <v>0</v>
      </c>
      <c r="D24" s="133">
        <f aca="true" t="shared" si="6" ref="D24:AC24">SUM(D25:D26)</f>
        <v>0</v>
      </c>
      <c r="E24" s="133">
        <f t="shared" si="6"/>
        <v>0</v>
      </c>
      <c r="F24" s="133">
        <f t="shared" si="6"/>
        <v>0</v>
      </c>
      <c r="G24" s="133">
        <f t="shared" si="6"/>
        <v>0</v>
      </c>
      <c r="H24" s="133">
        <f t="shared" si="6"/>
        <v>0</v>
      </c>
      <c r="I24" s="133">
        <f t="shared" si="6"/>
        <v>0</v>
      </c>
      <c r="J24" s="133">
        <f t="shared" si="6"/>
        <v>0</v>
      </c>
      <c r="K24" s="133">
        <f t="shared" si="6"/>
        <v>0</v>
      </c>
      <c r="L24" s="133">
        <f t="shared" si="6"/>
        <v>0</v>
      </c>
      <c r="M24" s="133">
        <f t="shared" si="6"/>
        <v>0</v>
      </c>
      <c r="N24" s="133">
        <f t="shared" si="6"/>
        <v>0</v>
      </c>
      <c r="O24" s="133">
        <f t="shared" si="6"/>
        <v>0</v>
      </c>
      <c r="P24" s="133">
        <f t="shared" si="6"/>
        <v>0</v>
      </c>
      <c r="Q24" s="133">
        <f t="shared" si="6"/>
        <v>0</v>
      </c>
      <c r="R24" s="133">
        <f t="shared" si="6"/>
        <v>0</v>
      </c>
      <c r="S24" s="133">
        <f t="shared" si="6"/>
        <v>0</v>
      </c>
      <c r="T24" s="133">
        <f t="shared" si="6"/>
        <v>0</v>
      </c>
      <c r="U24" s="133">
        <f t="shared" si="4"/>
        <v>0</v>
      </c>
      <c r="V24" s="133">
        <f t="shared" si="6"/>
        <v>0</v>
      </c>
      <c r="W24" s="133">
        <f t="shared" si="6"/>
        <v>0</v>
      </c>
      <c r="X24" s="133">
        <f t="shared" si="6"/>
        <v>0</v>
      </c>
      <c r="Y24" s="133">
        <f t="shared" si="6"/>
        <v>0</v>
      </c>
      <c r="Z24" s="133">
        <f t="shared" si="6"/>
        <v>0</v>
      </c>
      <c r="AA24" s="133">
        <f t="shared" si="6"/>
        <v>0</v>
      </c>
      <c r="AB24" s="133">
        <f t="shared" si="6"/>
        <v>0</v>
      </c>
      <c r="AC24" s="133">
        <f t="shared" si="6"/>
        <v>0</v>
      </c>
    </row>
    <row r="25" spans="1:29" s="72" customFormat="1" ht="15.75" customHeight="1">
      <c r="A25" s="98" t="s">
        <v>1540</v>
      </c>
      <c r="B25" s="133">
        <f t="shared" si="2"/>
        <v>0</v>
      </c>
      <c r="C25" s="133">
        <f t="shared" si="3"/>
        <v>0</v>
      </c>
      <c r="D25" s="170"/>
      <c r="E25" s="170"/>
      <c r="F25" s="170"/>
      <c r="G25" s="170"/>
      <c r="H25" s="170"/>
      <c r="I25" s="170"/>
      <c r="J25" s="170"/>
      <c r="K25" s="170"/>
      <c r="L25" s="170"/>
      <c r="M25" s="170"/>
      <c r="N25" s="170"/>
      <c r="O25" s="170"/>
      <c r="P25" s="170"/>
      <c r="Q25" s="170"/>
      <c r="R25" s="170"/>
      <c r="S25" s="170"/>
      <c r="T25" s="170"/>
      <c r="U25" s="133">
        <f t="shared" si="4"/>
        <v>0</v>
      </c>
      <c r="V25" s="170"/>
      <c r="W25" s="170"/>
      <c r="X25" s="170"/>
      <c r="Y25" s="170"/>
      <c r="Z25" s="170"/>
      <c r="AA25" s="170"/>
      <c r="AB25" s="170"/>
      <c r="AC25" s="170"/>
    </row>
    <row r="26" spans="1:29" s="72" customFormat="1" ht="15.75" customHeight="1">
      <c r="A26" s="99" t="s">
        <v>1541</v>
      </c>
      <c r="B26" s="133">
        <f t="shared" si="2"/>
        <v>0</v>
      </c>
      <c r="C26" s="133">
        <f t="shared" si="3"/>
        <v>0</v>
      </c>
      <c r="D26" s="133">
        <f aca="true" t="shared" si="7" ref="D26:AC26">SUM(D27:D34)</f>
        <v>0</v>
      </c>
      <c r="E26" s="133">
        <f t="shared" si="7"/>
        <v>0</v>
      </c>
      <c r="F26" s="133">
        <f t="shared" si="7"/>
        <v>0</v>
      </c>
      <c r="G26" s="133">
        <f t="shared" si="7"/>
        <v>0</v>
      </c>
      <c r="H26" s="133">
        <f t="shared" si="7"/>
        <v>0</v>
      </c>
      <c r="I26" s="133">
        <f t="shared" si="7"/>
        <v>0</v>
      </c>
      <c r="J26" s="133">
        <f t="shared" si="7"/>
        <v>0</v>
      </c>
      <c r="K26" s="133">
        <f t="shared" si="7"/>
        <v>0</v>
      </c>
      <c r="L26" s="133">
        <f t="shared" si="7"/>
        <v>0</v>
      </c>
      <c r="M26" s="133">
        <f t="shared" si="7"/>
        <v>0</v>
      </c>
      <c r="N26" s="133">
        <f t="shared" si="7"/>
        <v>0</v>
      </c>
      <c r="O26" s="133">
        <f t="shared" si="7"/>
        <v>0</v>
      </c>
      <c r="P26" s="133">
        <f t="shared" si="7"/>
        <v>0</v>
      </c>
      <c r="Q26" s="133">
        <f t="shared" si="7"/>
        <v>0</v>
      </c>
      <c r="R26" s="133">
        <f t="shared" si="7"/>
        <v>0</v>
      </c>
      <c r="S26" s="133">
        <f t="shared" si="7"/>
        <v>0</v>
      </c>
      <c r="T26" s="133">
        <f t="shared" si="7"/>
        <v>0</v>
      </c>
      <c r="U26" s="133">
        <f t="shared" si="4"/>
        <v>0</v>
      </c>
      <c r="V26" s="133">
        <f t="shared" si="7"/>
        <v>0</v>
      </c>
      <c r="W26" s="133">
        <f t="shared" si="7"/>
        <v>0</v>
      </c>
      <c r="X26" s="133">
        <f t="shared" si="7"/>
        <v>0</v>
      </c>
      <c r="Y26" s="133">
        <f t="shared" si="7"/>
        <v>0</v>
      </c>
      <c r="Z26" s="133">
        <f t="shared" si="7"/>
        <v>0</v>
      </c>
      <c r="AA26" s="133">
        <f t="shared" si="7"/>
        <v>0</v>
      </c>
      <c r="AB26" s="133">
        <f t="shared" si="7"/>
        <v>0</v>
      </c>
      <c r="AC26" s="133">
        <f t="shared" si="7"/>
        <v>0</v>
      </c>
    </row>
    <row r="27" spans="1:29" s="72" customFormat="1" ht="15.75" customHeight="1">
      <c r="A27" s="98" t="s">
        <v>1542</v>
      </c>
      <c r="B27" s="133">
        <f t="shared" si="2"/>
        <v>0</v>
      </c>
      <c r="C27" s="133">
        <f t="shared" si="3"/>
        <v>0</v>
      </c>
      <c r="D27" s="170"/>
      <c r="E27" s="170"/>
      <c r="F27" s="170"/>
      <c r="G27" s="170"/>
      <c r="H27" s="170"/>
      <c r="I27" s="170"/>
      <c r="J27" s="170"/>
      <c r="K27" s="170"/>
      <c r="L27" s="170"/>
      <c r="M27" s="170"/>
      <c r="N27" s="170"/>
      <c r="O27" s="170"/>
      <c r="P27" s="170"/>
      <c r="Q27" s="170"/>
      <c r="R27" s="170"/>
      <c r="S27" s="170"/>
      <c r="T27" s="170"/>
      <c r="U27" s="133">
        <f t="shared" si="4"/>
        <v>0</v>
      </c>
      <c r="V27" s="170"/>
      <c r="W27" s="170"/>
      <c r="X27" s="170"/>
      <c r="Y27" s="170"/>
      <c r="Z27" s="170"/>
      <c r="AA27" s="170"/>
      <c r="AB27" s="170"/>
      <c r="AC27" s="170"/>
    </row>
    <row r="28" spans="1:29" s="72" customFormat="1" ht="15.75" customHeight="1">
      <c r="A28" s="98" t="s">
        <v>1543</v>
      </c>
      <c r="B28" s="133">
        <f t="shared" si="2"/>
        <v>0</v>
      </c>
      <c r="C28" s="133">
        <f t="shared" si="3"/>
        <v>0</v>
      </c>
      <c r="D28" s="170"/>
      <c r="E28" s="170"/>
      <c r="F28" s="170"/>
      <c r="G28" s="170"/>
      <c r="H28" s="170"/>
      <c r="I28" s="170"/>
      <c r="J28" s="170"/>
      <c r="K28" s="170"/>
      <c r="L28" s="170"/>
      <c r="M28" s="170"/>
      <c r="N28" s="170"/>
      <c r="O28" s="170"/>
      <c r="P28" s="170"/>
      <c r="Q28" s="170"/>
      <c r="R28" s="170"/>
      <c r="S28" s="170"/>
      <c r="T28" s="170"/>
      <c r="U28" s="133">
        <f t="shared" si="4"/>
        <v>0</v>
      </c>
      <c r="V28" s="170"/>
      <c r="W28" s="170"/>
      <c r="X28" s="170"/>
      <c r="Y28" s="170"/>
      <c r="Z28" s="170"/>
      <c r="AA28" s="170"/>
      <c r="AB28" s="170"/>
      <c r="AC28" s="170"/>
    </row>
    <row r="29" spans="1:29" s="72" customFormat="1" ht="15.75" customHeight="1">
      <c r="A29" s="98" t="s">
        <v>1544</v>
      </c>
      <c r="B29" s="133">
        <f t="shared" si="2"/>
        <v>0</v>
      </c>
      <c r="C29" s="133">
        <f t="shared" si="3"/>
        <v>0</v>
      </c>
      <c r="D29" s="170"/>
      <c r="E29" s="170"/>
      <c r="F29" s="170"/>
      <c r="G29" s="170"/>
      <c r="H29" s="170"/>
      <c r="I29" s="170"/>
      <c r="J29" s="170"/>
      <c r="K29" s="170"/>
      <c r="L29" s="170"/>
      <c r="M29" s="170"/>
      <c r="N29" s="170"/>
      <c r="O29" s="170"/>
      <c r="P29" s="170"/>
      <c r="Q29" s="170"/>
      <c r="R29" s="170"/>
      <c r="S29" s="170"/>
      <c r="T29" s="170"/>
      <c r="U29" s="133">
        <f t="shared" si="4"/>
        <v>0</v>
      </c>
      <c r="V29" s="170"/>
      <c r="W29" s="170"/>
      <c r="X29" s="170"/>
      <c r="Y29" s="170"/>
      <c r="Z29" s="170"/>
      <c r="AA29" s="170"/>
      <c r="AB29" s="170"/>
      <c r="AC29" s="170"/>
    </row>
    <row r="30" spans="1:29" s="72" customFormat="1" ht="15.75" customHeight="1">
      <c r="A30" s="98" t="s">
        <v>1545</v>
      </c>
      <c r="B30" s="133">
        <f t="shared" si="2"/>
        <v>0</v>
      </c>
      <c r="C30" s="133">
        <f t="shared" si="3"/>
        <v>0</v>
      </c>
      <c r="D30" s="170"/>
      <c r="E30" s="170"/>
      <c r="F30" s="170"/>
      <c r="G30" s="170"/>
      <c r="H30" s="170"/>
      <c r="I30" s="170"/>
      <c r="J30" s="170"/>
      <c r="K30" s="170"/>
      <c r="L30" s="170"/>
      <c r="M30" s="170"/>
      <c r="N30" s="170"/>
      <c r="O30" s="170"/>
      <c r="P30" s="170"/>
      <c r="Q30" s="170"/>
      <c r="R30" s="170"/>
      <c r="S30" s="170"/>
      <c r="T30" s="170"/>
      <c r="U30" s="133">
        <f t="shared" si="4"/>
        <v>0</v>
      </c>
      <c r="V30" s="170"/>
      <c r="W30" s="170"/>
      <c r="X30" s="170"/>
      <c r="Y30" s="170"/>
      <c r="Z30" s="170"/>
      <c r="AA30" s="170"/>
      <c r="AB30" s="170"/>
      <c r="AC30" s="170"/>
    </row>
    <row r="31" spans="1:29" s="72" customFormat="1" ht="15.75" customHeight="1">
      <c r="A31" s="98" t="s">
        <v>1546</v>
      </c>
      <c r="B31" s="133">
        <f t="shared" si="2"/>
        <v>0</v>
      </c>
      <c r="C31" s="133">
        <f t="shared" si="3"/>
        <v>0</v>
      </c>
      <c r="D31" s="170"/>
      <c r="E31" s="170"/>
      <c r="F31" s="170"/>
      <c r="G31" s="170"/>
      <c r="H31" s="170"/>
      <c r="I31" s="170"/>
      <c r="J31" s="170"/>
      <c r="K31" s="170"/>
      <c r="L31" s="170"/>
      <c r="M31" s="170"/>
      <c r="N31" s="170"/>
      <c r="O31" s="170"/>
      <c r="P31" s="170"/>
      <c r="Q31" s="170"/>
      <c r="R31" s="170"/>
      <c r="S31" s="170"/>
      <c r="T31" s="170"/>
      <c r="U31" s="133">
        <f t="shared" si="4"/>
        <v>0</v>
      </c>
      <c r="V31" s="170"/>
      <c r="W31" s="170"/>
      <c r="X31" s="170"/>
      <c r="Y31" s="170"/>
      <c r="Z31" s="170"/>
      <c r="AA31" s="170"/>
      <c r="AB31" s="170"/>
      <c r="AC31" s="170"/>
    </row>
    <row r="32" spans="1:29" s="72" customFormat="1" ht="15.75" customHeight="1">
      <c r="A32" s="98" t="s">
        <v>1547</v>
      </c>
      <c r="B32" s="133">
        <f t="shared" si="2"/>
        <v>0</v>
      </c>
      <c r="C32" s="133">
        <f t="shared" si="3"/>
        <v>0</v>
      </c>
      <c r="D32" s="170"/>
      <c r="E32" s="170"/>
      <c r="F32" s="170"/>
      <c r="G32" s="170"/>
      <c r="H32" s="170"/>
      <c r="I32" s="170"/>
      <c r="J32" s="170"/>
      <c r="K32" s="170"/>
      <c r="L32" s="170"/>
      <c r="M32" s="170"/>
      <c r="N32" s="170"/>
      <c r="O32" s="170"/>
      <c r="P32" s="170"/>
      <c r="Q32" s="170"/>
      <c r="R32" s="170"/>
      <c r="S32" s="170"/>
      <c r="T32" s="170"/>
      <c r="U32" s="133">
        <f t="shared" si="4"/>
        <v>0</v>
      </c>
      <c r="V32" s="170"/>
      <c r="W32" s="170"/>
      <c r="X32" s="170"/>
      <c r="Y32" s="170"/>
      <c r="Z32" s="170"/>
      <c r="AA32" s="170"/>
      <c r="AB32" s="170"/>
      <c r="AC32" s="170"/>
    </row>
    <row r="33" spans="1:29" s="72" customFormat="1" ht="15.75" customHeight="1">
      <c r="A33" s="98" t="s">
        <v>1548</v>
      </c>
      <c r="B33" s="133">
        <f t="shared" si="2"/>
        <v>0</v>
      </c>
      <c r="C33" s="133">
        <f t="shared" si="3"/>
        <v>0</v>
      </c>
      <c r="D33" s="170"/>
      <c r="E33" s="170"/>
      <c r="F33" s="170"/>
      <c r="G33" s="170"/>
      <c r="H33" s="170"/>
      <c r="I33" s="170"/>
      <c r="J33" s="170"/>
      <c r="K33" s="170"/>
      <c r="L33" s="170"/>
      <c r="M33" s="170"/>
      <c r="N33" s="170"/>
      <c r="O33" s="170"/>
      <c r="P33" s="170"/>
      <c r="Q33" s="170"/>
      <c r="R33" s="170"/>
      <c r="S33" s="170"/>
      <c r="T33" s="170"/>
      <c r="U33" s="133">
        <f t="shared" si="4"/>
        <v>0</v>
      </c>
      <c r="V33" s="170"/>
      <c r="W33" s="170"/>
      <c r="X33" s="170"/>
      <c r="Y33" s="170"/>
      <c r="Z33" s="170"/>
      <c r="AA33" s="170"/>
      <c r="AB33" s="170"/>
      <c r="AC33" s="170"/>
    </row>
    <row r="34" spans="1:29" s="72" customFormat="1" ht="15.75" customHeight="1">
      <c r="A34" s="98" t="s">
        <v>1549</v>
      </c>
      <c r="B34" s="133">
        <f t="shared" si="2"/>
        <v>0</v>
      </c>
      <c r="C34" s="133">
        <f t="shared" si="3"/>
        <v>0</v>
      </c>
      <c r="D34" s="170"/>
      <c r="E34" s="170"/>
      <c r="F34" s="170"/>
      <c r="G34" s="170"/>
      <c r="H34" s="170"/>
      <c r="I34" s="170"/>
      <c r="J34" s="170"/>
      <c r="K34" s="170"/>
      <c r="L34" s="170"/>
      <c r="M34" s="170"/>
      <c r="N34" s="170"/>
      <c r="O34" s="170"/>
      <c r="P34" s="170"/>
      <c r="Q34" s="170"/>
      <c r="R34" s="170"/>
      <c r="S34" s="170"/>
      <c r="T34" s="170"/>
      <c r="U34" s="133">
        <f t="shared" si="4"/>
        <v>0</v>
      </c>
      <c r="V34" s="170"/>
      <c r="W34" s="170"/>
      <c r="X34" s="170"/>
      <c r="Y34" s="170"/>
      <c r="Z34" s="170"/>
      <c r="AA34" s="170"/>
      <c r="AB34" s="170"/>
      <c r="AC34" s="170"/>
    </row>
    <row r="35" spans="1:29" s="72" customFormat="1" ht="15.75" customHeight="1">
      <c r="A35" s="98" t="s">
        <v>1550</v>
      </c>
      <c r="B35" s="133">
        <f t="shared" si="2"/>
        <v>0</v>
      </c>
      <c r="C35" s="133">
        <f t="shared" si="3"/>
        <v>0</v>
      </c>
      <c r="D35" s="133">
        <f aca="true" t="shared" si="8" ref="D35:AC35">SUM(D36:D37)</f>
        <v>0</v>
      </c>
      <c r="E35" s="133">
        <f t="shared" si="8"/>
        <v>0</v>
      </c>
      <c r="F35" s="133">
        <f t="shared" si="8"/>
        <v>0</v>
      </c>
      <c r="G35" s="133">
        <f t="shared" si="8"/>
        <v>0</v>
      </c>
      <c r="H35" s="133">
        <f t="shared" si="8"/>
        <v>0</v>
      </c>
      <c r="I35" s="133">
        <f t="shared" si="8"/>
        <v>0</v>
      </c>
      <c r="J35" s="133">
        <f t="shared" si="8"/>
        <v>0</v>
      </c>
      <c r="K35" s="133">
        <f t="shared" si="8"/>
        <v>0</v>
      </c>
      <c r="L35" s="133">
        <f t="shared" si="8"/>
        <v>0</v>
      </c>
      <c r="M35" s="133">
        <f t="shared" si="8"/>
        <v>0</v>
      </c>
      <c r="N35" s="133">
        <f t="shared" si="8"/>
        <v>0</v>
      </c>
      <c r="O35" s="133">
        <f t="shared" si="8"/>
        <v>0</v>
      </c>
      <c r="P35" s="133">
        <f t="shared" si="8"/>
        <v>0</v>
      </c>
      <c r="Q35" s="133">
        <f t="shared" si="8"/>
        <v>0</v>
      </c>
      <c r="R35" s="133">
        <f t="shared" si="8"/>
        <v>0</v>
      </c>
      <c r="S35" s="133">
        <f t="shared" si="8"/>
        <v>0</v>
      </c>
      <c r="T35" s="133">
        <f t="shared" si="8"/>
        <v>0</v>
      </c>
      <c r="U35" s="133">
        <f t="shared" si="4"/>
        <v>0</v>
      </c>
      <c r="V35" s="133">
        <f t="shared" si="8"/>
        <v>0</v>
      </c>
      <c r="W35" s="133">
        <f t="shared" si="8"/>
        <v>0</v>
      </c>
      <c r="X35" s="133">
        <f t="shared" si="8"/>
        <v>0</v>
      </c>
      <c r="Y35" s="133">
        <f t="shared" si="8"/>
        <v>0</v>
      </c>
      <c r="Z35" s="133">
        <f t="shared" si="8"/>
        <v>0</v>
      </c>
      <c r="AA35" s="133">
        <f t="shared" si="8"/>
        <v>0</v>
      </c>
      <c r="AB35" s="133">
        <f t="shared" si="8"/>
        <v>0</v>
      </c>
      <c r="AC35" s="133">
        <f t="shared" si="8"/>
        <v>0</v>
      </c>
    </row>
    <row r="36" spans="1:29" s="72" customFormat="1" ht="15.75" customHeight="1">
      <c r="A36" s="98" t="s">
        <v>1551</v>
      </c>
      <c r="B36" s="133">
        <f t="shared" si="2"/>
        <v>0</v>
      </c>
      <c r="C36" s="133">
        <f t="shared" si="3"/>
        <v>0</v>
      </c>
      <c r="D36" s="170"/>
      <c r="E36" s="170"/>
      <c r="F36" s="170"/>
      <c r="G36" s="170"/>
      <c r="H36" s="170"/>
      <c r="I36" s="170"/>
      <c r="J36" s="170"/>
      <c r="K36" s="170"/>
      <c r="L36" s="170"/>
      <c r="M36" s="170"/>
      <c r="N36" s="170"/>
      <c r="O36" s="170"/>
      <c r="P36" s="170"/>
      <c r="Q36" s="170"/>
      <c r="R36" s="170"/>
      <c r="S36" s="170"/>
      <c r="T36" s="170"/>
      <c r="U36" s="133">
        <f t="shared" si="4"/>
        <v>0</v>
      </c>
      <c r="V36" s="170"/>
      <c r="W36" s="170"/>
      <c r="X36" s="170"/>
      <c r="Y36" s="170"/>
      <c r="Z36" s="170"/>
      <c r="AA36" s="170"/>
      <c r="AB36" s="170"/>
      <c r="AC36" s="170"/>
    </row>
    <row r="37" spans="1:29" s="72" customFormat="1" ht="15.75" customHeight="1">
      <c r="A37" s="98" t="s">
        <v>1552</v>
      </c>
      <c r="B37" s="133">
        <f t="shared" si="2"/>
        <v>0</v>
      </c>
      <c r="C37" s="133">
        <f t="shared" si="3"/>
        <v>0</v>
      </c>
      <c r="D37" s="133">
        <f aca="true" t="shared" si="9" ref="D37:AC37">SUM(D38:D52)</f>
        <v>0</v>
      </c>
      <c r="E37" s="133">
        <f t="shared" si="9"/>
        <v>0</v>
      </c>
      <c r="F37" s="133">
        <f t="shared" si="9"/>
        <v>0</v>
      </c>
      <c r="G37" s="133">
        <f t="shared" si="9"/>
        <v>0</v>
      </c>
      <c r="H37" s="133">
        <f t="shared" si="9"/>
        <v>0</v>
      </c>
      <c r="I37" s="133">
        <f t="shared" si="9"/>
        <v>0</v>
      </c>
      <c r="J37" s="133">
        <f t="shared" si="9"/>
        <v>0</v>
      </c>
      <c r="K37" s="133">
        <f t="shared" si="9"/>
        <v>0</v>
      </c>
      <c r="L37" s="133">
        <f t="shared" si="9"/>
        <v>0</v>
      </c>
      <c r="M37" s="133">
        <f t="shared" si="9"/>
        <v>0</v>
      </c>
      <c r="N37" s="133">
        <f t="shared" si="9"/>
        <v>0</v>
      </c>
      <c r="O37" s="133">
        <f t="shared" si="9"/>
        <v>0</v>
      </c>
      <c r="P37" s="133">
        <f t="shared" si="9"/>
        <v>0</v>
      </c>
      <c r="Q37" s="133">
        <f t="shared" si="9"/>
        <v>0</v>
      </c>
      <c r="R37" s="133">
        <f t="shared" si="9"/>
        <v>0</v>
      </c>
      <c r="S37" s="133">
        <f t="shared" si="9"/>
        <v>0</v>
      </c>
      <c r="T37" s="133">
        <f t="shared" si="9"/>
        <v>0</v>
      </c>
      <c r="U37" s="133">
        <f t="shared" si="4"/>
        <v>0</v>
      </c>
      <c r="V37" s="133">
        <f t="shared" si="9"/>
        <v>0</v>
      </c>
      <c r="W37" s="133">
        <f t="shared" si="9"/>
        <v>0</v>
      </c>
      <c r="X37" s="133">
        <f t="shared" si="9"/>
        <v>0</v>
      </c>
      <c r="Y37" s="133">
        <f t="shared" si="9"/>
        <v>0</v>
      </c>
      <c r="Z37" s="133">
        <f t="shared" si="9"/>
        <v>0</v>
      </c>
      <c r="AA37" s="133">
        <f t="shared" si="9"/>
        <v>0</v>
      </c>
      <c r="AB37" s="133">
        <f t="shared" si="9"/>
        <v>0</v>
      </c>
      <c r="AC37" s="133">
        <f t="shared" si="9"/>
        <v>0</v>
      </c>
    </row>
    <row r="38" spans="1:29" s="72" customFormat="1" ht="15.75" customHeight="1">
      <c r="A38" s="100" t="s">
        <v>1553</v>
      </c>
      <c r="B38" s="133">
        <f t="shared" si="2"/>
        <v>0</v>
      </c>
      <c r="C38" s="133">
        <f t="shared" si="3"/>
        <v>0</v>
      </c>
      <c r="D38" s="170"/>
      <c r="E38" s="170"/>
      <c r="F38" s="170"/>
      <c r="G38" s="170"/>
      <c r="H38" s="170"/>
      <c r="I38" s="170"/>
      <c r="J38" s="170"/>
      <c r="K38" s="170"/>
      <c r="L38" s="170"/>
      <c r="M38" s="170"/>
      <c r="N38" s="170"/>
      <c r="O38" s="170"/>
      <c r="P38" s="170"/>
      <c r="Q38" s="170"/>
      <c r="R38" s="170"/>
      <c r="S38" s="170"/>
      <c r="T38" s="170"/>
      <c r="U38" s="133">
        <f t="shared" si="4"/>
        <v>0</v>
      </c>
      <c r="V38" s="170"/>
      <c r="W38" s="170"/>
      <c r="X38" s="170"/>
      <c r="Y38" s="170"/>
      <c r="Z38" s="170"/>
      <c r="AA38" s="170"/>
      <c r="AB38" s="170"/>
      <c r="AC38" s="170"/>
    </row>
    <row r="39" spans="1:29" s="72" customFormat="1" ht="15.75" customHeight="1">
      <c r="A39" s="100" t="s">
        <v>1554</v>
      </c>
      <c r="B39" s="133">
        <f t="shared" si="2"/>
        <v>0</v>
      </c>
      <c r="C39" s="133">
        <f t="shared" si="3"/>
        <v>0</v>
      </c>
      <c r="D39" s="170"/>
      <c r="E39" s="170"/>
      <c r="F39" s="170"/>
      <c r="G39" s="170"/>
      <c r="H39" s="170"/>
      <c r="I39" s="170"/>
      <c r="J39" s="170"/>
      <c r="K39" s="170"/>
      <c r="L39" s="170"/>
      <c r="M39" s="170"/>
      <c r="N39" s="170"/>
      <c r="O39" s="170"/>
      <c r="P39" s="170"/>
      <c r="Q39" s="170"/>
      <c r="R39" s="170"/>
      <c r="S39" s="170"/>
      <c r="T39" s="170"/>
      <c r="U39" s="133">
        <f t="shared" si="4"/>
        <v>0</v>
      </c>
      <c r="V39" s="170"/>
      <c r="W39" s="170"/>
      <c r="X39" s="170"/>
      <c r="Y39" s="170"/>
      <c r="Z39" s="170"/>
      <c r="AA39" s="170"/>
      <c r="AB39" s="170"/>
      <c r="AC39" s="170"/>
    </row>
    <row r="40" spans="1:29" s="72" customFormat="1" ht="15.75" customHeight="1">
      <c r="A40" s="100" t="s">
        <v>1555</v>
      </c>
      <c r="B40" s="133">
        <f t="shared" si="2"/>
        <v>0</v>
      </c>
      <c r="C40" s="133">
        <f t="shared" si="3"/>
        <v>0</v>
      </c>
      <c r="D40" s="170"/>
      <c r="E40" s="170"/>
      <c r="F40" s="170"/>
      <c r="G40" s="170"/>
      <c r="H40" s="170"/>
      <c r="I40" s="170"/>
      <c r="J40" s="170"/>
      <c r="K40" s="170"/>
      <c r="L40" s="170"/>
      <c r="M40" s="170"/>
      <c r="N40" s="170"/>
      <c r="O40" s="170"/>
      <c r="P40" s="170"/>
      <c r="Q40" s="170"/>
      <c r="R40" s="170"/>
      <c r="S40" s="170"/>
      <c r="T40" s="170"/>
      <c r="U40" s="133">
        <f t="shared" si="4"/>
        <v>0</v>
      </c>
      <c r="V40" s="170"/>
      <c r="W40" s="170"/>
      <c r="X40" s="170"/>
      <c r="Y40" s="170"/>
      <c r="Z40" s="170"/>
      <c r="AA40" s="170"/>
      <c r="AB40" s="170"/>
      <c r="AC40" s="170"/>
    </row>
    <row r="41" spans="1:29" s="72" customFormat="1" ht="15.75" customHeight="1">
      <c r="A41" s="100" t="s">
        <v>1556</v>
      </c>
      <c r="B41" s="133">
        <f t="shared" si="2"/>
        <v>0</v>
      </c>
      <c r="C41" s="133">
        <f t="shared" si="3"/>
        <v>0</v>
      </c>
      <c r="D41" s="170"/>
      <c r="E41" s="170"/>
      <c r="F41" s="170"/>
      <c r="G41" s="170"/>
      <c r="H41" s="170"/>
      <c r="I41" s="170"/>
      <c r="J41" s="170"/>
      <c r="K41" s="170"/>
      <c r="L41" s="170"/>
      <c r="M41" s="170"/>
      <c r="N41" s="170"/>
      <c r="O41" s="170"/>
      <c r="P41" s="170"/>
      <c r="Q41" s="170"/>
      <c r="R41" s="170"/>
      <c r="S41" s="170"/>
      <c r="T41" s="170"/>
      <c r="U41" s="133">
        <f t="shared" si="4"/>
        <v>0</v>
      </c>
      <c r="V41" s="170"/>
      <c r="W41" s="170"/>
      <c r="X41" s="170"/>
      <c r="Y41" s="170"/>
      <c r="Z41" s="170"/>
      <c r="AA41" s="170"/>
      <c r="AB41" s="170"/>
      <c r="AC41" s="170"/>
    </row>
    <row r="42" spans="1:29" s="72" customFormat="1" ht="15.75" customHeight="1">
      <c r="A42" s="100" t="s">
        <v>1557</v>
      </c>
      <c r="B42" s="133">
        <f t="shared" si="2"/>
        <v>0</v>
      </c>
      <c r="C42" s="133">
        <f t="shared" si="3"/>
        <v>0</v>
      </c>
      <c r="D42" s="170"/>
      <c r="E42" s="170"/>
      <c r="F42" s="170"/>
      <c r="G42" s="170"/>
      <c r="H42" s="170"/>
      <c r="I42" s="170"/>
      <c r="J42" s="170"/>
      <c r="K42" s="170"/>
      <c r="L42" s="170"/>
      <c r="M42" s="170"/>
      <c r="N42" s="170"/>
      <c r="O42" s="170"/>
      <c r="P42" s="170"/>
      <c r="Q42" s="170"/>
      <c r="R42" s="170"/>
      <c r="S42" s="170"/>
      <c r="T42" s="170"/>
      <c r="U42" s="133">
        <f t="shared" si="4"/>
        <v>0</v>
      </c>
      <c r="V42" s="170"/>
      <c r="W42" s="170"/>
      <c r="X42" s="170"/>
      <c r="Y42" s="170"/>
      <c r="Z42" s="170"/>
      <c r="AA42" s="170"/>
      <c r="AB42" s="170"/>
      <c r="AC42" s="170"/>
    </row>
    <row r="43" spans="1:29" s="72" customFormat="1" ht="15.75" customHeight="1">
      <c r="A43" s="100" t="s">
        <v>1558</v>
      </c>
      <c r="B43" s="133">
        <f t="shared" si="2"/>
        <v>0</v>
      </c>
      <c r="C43" s="133">
        <f t="shared" si="3"/>
        <v>0</v>
      </c>
      <c r="D43" s="170"/>
      <c r="E43" s="170"/>
      <c r="F43" s="170"/>
      <c r="G43" s="170"/>
      <c r="H43" s="170"/>
      <c r="I43" s="170"/>
      <c r="J43" s="170"/>
      <c r="K43" s="170"/>
      <c r="L43" s="170"/>
      <c r="M43" s="170"/>
      <c r="N43" s="170"/>
      <c r="O43" s="170"/>
      <c r="P43" s="170"/>
      <c r="Q43" s="170"/>
      <c r="R43" s="170"/>
      <c r="S43" s="170"/>
      <c r="T43" s="170"/>
      <c r="U43" s="133">
        <f t="shared" si="4"/>
        <v>0</v>
      </c>
      <c r="V43" s="170"/>
      <c r="W43" s="170"/>
      <c r="X43" s="170"/>
      <c r="Y43" s="170"/>
      <c r="Z43" s="170"/>
      <c r="AA43" s="170"/>
      <c r="AB43" s="170"/>
      <c r="AC43" s="170"/>
    </row>
    <row r="44" spans="1:29" s="72" customFormat="1" ht="15.75" customHeight="1">
      <c r="A44" s="100" t="s">
        <v>1559</v>
      </c>
      <c r="B44" s="133">
        <f t="shared" si="2"/>
        <v>0</v>
      </c>
      <c r="C44" s="133">
        <f t="shared" si="3"/>
        <v>0</v>
      </c>
      <c r="D44" s="170"/>
      <c r="E44" s="170"/>
      <c r="F44" s="170"/>
      <c r="G44" s="170"/>
      <c r="H44" s="170"/>
      <c r="I44" s="170"/>
      <c r="J44" s="170"/>
      <c r="K44" s="170"/>
      <c r="L44" s="170"/>
      <c r="M44" s="170"/>
      <c r="N44" s="170"/>
      <c r="O44" s="170"/>
      <c r="P44" s="170"/>
      <c r="Q44" s="170"/>
      <c r="R44" s="170"/>
      <c r="S44" s="170"/>
      <c r="T44" s="170"/>
      <c r="U44" s="133">
        <f t="shared" si="4"/>
        <v>0</v>
      </c>
      <c r="V44" s="170"/>
      <c r="W44" s="170"/>
      <c r="X44" s="170"/>
      <c r="Y44" s="170"/>
      <c r="Z44" s="170"/>
      <c r="AA44" s="170"/>
      <c r="AB44" s="170"/>
      <c r="AC44" s="170"/>
    </row>
    <row r="45" spans="1:29" s="72" customFormat="1" ht="15.75" customHeight="1">
      <c r="A45" s="100" t="s">
        <v>1560</v>
      </c>
      <c r="B45" s="133">
        <f t="shared" si="2"/>
        <v>0</v>
      </c>
      <c r="C45" s="133">
        <f t="shared" si="3"/>
        <v>0</v>
      </c>
      <c r="D45" s="170"/>
      <c r="E45" s="170"/>
      <c r="F45" s="170"/>
      <c r="G45" s="170"/>
      <c r="H45" s="170"/>
      <c r="I45" s="170"/>
      <c r="J45" s="170"/>
      <c r="K45" s="170"/>
      <c r="L45" s="170"/>
      <c r="M45" s="170"/>
      <c r="N45" s="170"/>
      <c r="O45" s="170"/>
      <c r="P45" s="170"/>
      <c r="Q45" s="170"/>
      <c r="R45" s="170"/>
      <c r="S45" s="170"/>
      <c r="T45" s="170"/>
      <c r="U45" s="133">
        <f t="shared" si="4"/>
        <v>0</v>
      </c>
      <c r="V45" s="170"/>
      <c r="W45" s="170"/>
      <c r="X45" s="170"/>
      <c r="Y45" s="170"/>
      <c r="Z45" s="170"/>
      <c r="AA45" s="170"/>
      <c r="AB45" s="170"/>
      <c r="AC45" s="170"/>
    </row>
    <row r="46" spans="1:29" s="72" customFormat="1" ht="15.75" customHeight="1">
      <c r="A46" s="100" t="s">
        <v>1561</v>
      </c>
      <c r="B46" s="133">
        <f t="shared" si="2"/>
        <v>0</v>
      </c>
      <c r="C46" s="133">
        <f t="shared" si="3"/>
        <v>0</v>
      </c>
      <c r="D46" s="170"/>
      <c r="E46" s="170"/>
      <c r="F46" s="170"/>
      <c r="G46" s="170"/>
      <c r="H46" s="170"/>
      <c r="I46" s="170"/>
      <c r="J46" s="170"/>
      <c r="K46" s="170"/>
      <c r="L46" s="170"/>
      <c r="M46" s="170"/>
      <c r="N46" s="170"/>
      <c r="O46" s="170"/>
      <c r="P46" s="170"/>
      <c r="Q46" s="170"/>
      <c r="R46" s="170"/>
      <c r="S46" s="170"/>
      <c r="T46" s="170"/>
      <c r="U46" s="133">
        <f t="shared" si="4"/>
        <v>0</v>
      </c>
      <c r="V46" s="170"/>
      <c r="W46" s="170"/>
      <c r="X46" s="170"/>
      <c r="Y46" s="170"/>
      <c r="Z46" s="170"/>
      <c r="AA46" s="170"/>
      <c r="AB46" s="170"/>
      <c r="AC46" s="170"/>
    </row>
    <row r="47" spans="1:29" s="72" customFormat="1" ht="15.75" customHeight="1">
      <c r="A47" s="100" t="s">
        <v>1562</v>
      </c>
      <c r="B47" s="133">
        <f t="shared" si="2"/>
        <v>0</v>
      </c>
      <c r="C47" s="133">
        <f t="shared" si="3"/>
        <v>0</v>
      </c>
      <c r="D47" s="170"/>
      <c r="E47" s="170"/>
      <c r="F47" s="170"/>
      <c r="G47" s="170"/>
      <c r="H47" s="170"/>
      <c r="I47" s="170"/>
      <c r="J47" s="170"/>
      <c r="K47" s="170"/>
      <c r="L47" s="170"/>
      <c r="M47" s="170"/>
      <c r="N47" s="170"/>
      <c r="O47" s="170"/>
      <c r="P47" s="170"/>
      <c r="Q47" s="170"/>
      <c r="R47" s="170"/>
      <c r="S47" s="170"/>
      <c r="T47" s="170"/>
      <c r="U47" s="133">
        <f t="shared" si="4"/>
        <v>0</v>
      </c>
      <c r="V47" s="170"/>
      <c r="W47" s="170"/>
      <c r="X47" s="170"/>
      <c r="Y47" s="170"/>
      <c r="Z47" s="170"/>
      <c r="AA47" s="170"/>
      <c r="AB47" s="170"/>
      <c r="AC47" s="170"/>
    </row>
    <row r="48" spans="1:29" s="72" customFormat="1" ht="15.75" customHeight="1">
      <c r="A48" s="100" t="s">
        <v>1563</v>
      </c>
      <c r="B48" s="133">
        <f t="shared" si="2"/>
        <v>0</v>
      </c>
      <c r="C48" s="133">
        <f t="shared" si="3"/>
        <v>0</v>
      </c>
      <c r="D48" s="170"/>
      <c r="E48" s="170"/>
      <c r="F48" s="170"/>
      <c r="G48" s="170"/>
      <c r="H48" s="170"/>
      <c r="I48" s="170"/>
      <c r="J48" s="170"/>
      <c r="K48" s="170"/>
      <c r="L48" s="170"/>
      <c r="M48" s="170"/>
      <c r="N48" s="170"/>
      <c r="O48" s="170"/>
      <c r="P48" s="170"/>
      <c r="Q48" s="170"/>
      <c r="R48" s="170"/>
      <c r="S48" s="170"/>
      <c r="T48" s="170"/>
      <c r="U48" s="133">
        <f t="shared" si="4"/>
        <v>0</v>
      </c>
      <c r="V48" s="170"/>
      <c r="W48" s="170"/>
      <c r="X48" s="170"/>
      <c r="Y48" s="170"/>
      <c r="Z48" s="170"/>
      <c r="AA48" s="170"/>
      <c r="AB48" s="170"/>
      <c r="AC48" s="170"/>
    </row>
    <row r="49" spans="1:29" s="72" customFormat="1" ht="15.75" customHeight="1">
      <c r="A49" s="100" t="s">
        <v>1564</v>
      </c>
      <c r="B49" s="133">
        <f t="shared" si="2"/>
        <v>0</v>
      </c>
      <c r="C49" s="133">
        <f t="shared" si="3"/>
        <v>0</v>
      </c>
      <c r="D49" s="170"/>
      <c r="E49" s="170"/>
      <c r="F49" s="170"/>
      <c r="G49" s="170"/>
      <c r="H49" s="170"/>
      <c r="I49" s="170"/>
      <c r="J49" s="170"/>
      <c r="K49" s="170"/>
      <c r="L49" s="170"/>
      <c r="M49" s="170"/>
      <c r="N49" s="170"/>
      <c r="O49" s="170"/>
      <c r="P49" s="170"/>
      <c r="Q49" s="170"/>
      <c r="R49" s="170"/>
      <c r="S49" s="170"/>
      <c r="T49" s="170"/>
      <c r="U49" s="133">
        <f t="shared" si="4"/>
        <v>0</v>
      </c>
      <c r="V49" s="170"/>
      <c r="W49" s="170"/>
      <c r="X49" s="170"/>
      <c r="Y49" s="170"/>
      <c r="Z49" s="170"/>
      <c r="AA49" s="170"/>
      <c r="AB49" s="170"/>
      <c r="AC49" s="170"/>
    </row>
    <row r="50" spans="1:29" s="72" customFormat="1" ht="15.75" customHeight="1">
      <c r="A50" s="100" t="s">
        <v>1565</v>
      </c>
      <c r="B50" s="133">
        <f t="shared" si="2"/>
        <v>0</v>
      </c>
      <c r="C50" s="133">
        <f t="shared" si="3"/>
        <v>0</v>
      </c>
      <c r="D50" s="170"/>
      <c r="E50" s="170"/>
      <c r="F50" s="170"/>
      <c r="G50" s="170"/>
      <c r="H50" s="170"/>
      <c r="I50" s="170"/>
      <c r="J50" s="170"/>
      <c r="K50" s="170"/>
      <c r="L50" s="170"/>
      <c r="M50" s="170"/>
      <c r="N50" s="170"/>
      <c r="O50" s="170"/>
      <c r="P50" s="170"/>
      <c r="Q50" s="170"/>
      <c r="R50" s="170"/>
      <c r="S50" s="170"/>
      <c r="T50" s="170"/>
      <c r="U50" s="133">
        <f t="shared" si="4"/>
        <v>0</v>
      </c>
      <c r="V50" s="170"/>
      <c r="W50" s="170"/>
      <c r="X50" s="170"/>
      <c r="Y50" s="170"/>
      <c r="Z50" s="170"/>
      <c r="AA50" s="170"/>
      <c r="AB50" s="170"/>
      <c r="AC50" s="170"/>
    </row>
    <row r="51" spans="1:29" s="72" customFormat="1" ht="15.75" customHeight="1">
      <c r="A51" s="100" t="s">
        <v>1566</v>
      </c>
      <c r="B51" s="133">
        <f t="shared" si="2"/>
        <v>0</v>
      </c>
      <c r="C51" s="133">
        <f t="shared" si="3"/>
        <v>0</v>
      </c>
      <c r="D51" s="170"/>
      <c r="E51" s="170"/>
      <c r="F51" s="170"/>
      <c r="G51" s="170"/>
      <c r="H51" s="170"/>
      <c r="I51" s="170"/>
      <c r="J51" s="170"/>
      <c r="K51" s="170"/>
      <c r="L51" s="170"/>
      <c r="M51" s="170"/>
      <c r="N51" s="170"/>
      <c r="O51" s="170"/>
      <c r="P51" s="170"/>
      <c r="Q51" s="170"/>
      <c r="R51" s="170"/>
      <c r="S51" s="170"/>
      <c r="T51" s="170"/>
      <c r="U51" s="133">
        <f t="shared" si="4"/>
        <v>0</v>
      </c>
      <c r="V51" s="170"/>
      <c r="W51" s="170"/>
      <c r="X51" s="170"/>
      <c r="Y51" s="170"/>
      <c r="Z51" s="170"/>
      <c r="AA51" s="170"/>
      <c r="AB51" s="170"/>
      <c r="AC51" s="170"/>
    </row>
    <row r="52" spans="1:29" s="72" customFormat="1" ht="15.75" customHeight="1">
      <c r="A52" s="100" t="s">
        <v>1567</v>
      </c>
      <c r="B52" s="133">
        <f t="shared" si="2"/>
        <v>0</v>
      </c>
      <c r="C52" s="133">
        <f t="shared" si="3"/>
        <v>0</v>
      </c>
      <c r="D52" s="170"/>
      <c r="E52" s="170"/>
      <c r="F52" s="170"/>
      <c r="G52" s="170"/>
      <c r="H52" s="170"/>
      <c r="I52" s="170"/>
      <c r="J52" s="170"/>
      <c r="K52" s="170"/>
      <c r="L52" s="170"/>
      <c r="M52" s="170"/>
      <c r="N52" s="170"/>
      <c r="O52" s="170"/>
      <c r="P52" s="170"/>
      <c r="Q52" s="170"/>
      <c r="R52" s="170"/>
      <c r="S52" s="170"/>
      <c r="T52" s="170"/>
      <c r="U52" s="133">
        <f t="shared" si="4"/>
        <v>0</v>
      </c>
      <c r="V52" s="170"/>
      <c r="W52" s="170"/>
      <c r="X52" s="170"/>
      <c r="Y52" s="170"/>
      <c r="Z52" s="170"/>
      <c r="AA52" s="170"/>
      <c r="AB52" s="170"/>
      <c r="AC52" s="170"/>
    </row>
    <row r="53" spans="1:29" s="72" customFormat="1" ht="15.75" customHeight="1">
      <c r="A53" s="98" t="s">
        <v>1568</v>
      </c>
      <c r="B53" s="133">
        <f t="shared" si="2"/>
        <v>0</v>
      </c>
      <c r="C53" s="133">
        <f t="shared" si="3"/>
        <v>0</v>
      </c>
      <c r="D53" s="133">
        <f aca="true" t="shared" si="10" ref="D53:AC53">SUM(D54:D55)</f>
        <v>0</v>
      </c>
      <c r="E53" s="133">
        <f t="shared" si="10"/>
        <v>0</v>
      </c>
      <c r="F53" s="133">
        <f t="shared" si="10"/>
        <v>0</v>
      </c>
      <c r="G53" s="133">
        <f t="shared" si="10"/>
        <v>0</v>
      </c>
      <c r="H53" s="133">
        <f t="shared" si="10"/>
        <v>0</v>
      </c>
      <c r="I53" s="133">
        <f t="shared" si="10"/>
        <v>0</v>
      </c>
      <c r="J53" s="133">
        <f t="shared" si="10"/>
        <v>0</v>
      </c>
      <c r="K53" s="133">
        <f t="shared" si="10"/>
        <v>0</v>
      </c>
      <c r="L53" s="133">
        <f t="shared" si="10"/>
        <v>0</v>
      </c>
      <c r="M53" s="133">
        <f t="shared" si="10"/>
        <v>0</v>
      </c>
      <c r="N53" s="133">
        <f t="shared" si="10"/>
        <v>0</v>
      </c>
      <c r="O53" s="133">
        <f t="shared" si="10"/>
        <v>0</v>
      </c>
      <c r="P53" s="133">
        <f t="shared" si="10"/>
        <v>0</v>
      </c>
      <c r="Q53" s="133">
        <f t="shared" si="10"/>
        <v>0</v>
      </c>
      <c r="R53" s="133">
        <f t="shared" si="10"/>
        <v>0</v>
      </c>
      <c r="S53" s="133">
        <f t="shared" si="10"/>
        <v>0</v>
      </c>
      <c r="T53" s="133">
        <f t="shared" si="10"/>
        <v>0</v>
      </c>
      <c r="U53" s="133">
        <f t="shared" si="4"/>
        <v>0</v>
      </c>
      <c r="V53" s="133">
        <f t="shared" si="10"/>
        <v>0</v>
      </c>
      <c r="W53" s="133">
        <f t="shared" si="10"/>
        <v>0</v>
      </c>
      <c r="X53" s="133">
        <f t="shared" si="10"/>
        <v>0</v>
      </c>
      <c r="Y53" s="133">
        <f t="shared" si="10"/>
        <v>0</v>
      </c>
      <c r="Z53" s="133">
        <f t="shared" si="10"/>
        <v>0</v>
      </c>
      <c r="AA53" s="133">
        <f t="shared" si="10"/>
        <v>0</v>
      </c>
      <c r="AB53" s="133">
        <f t="shared" si="10"/>
        <v>0</v>
      </c>
      <c r="AC53" s="133">
        <f t="shared" si="10"/>
        <v>0</v>
      </c>
    </row>
    <row r="54" spans="1:29" s="72" customFormat="1" ht="15.75" customHeight="1">
      <c r="A54" s="98" t="s">
        <v>1569</v>
      </c>
      <c r="B54" s="133">
        <f t="shared" si="2"/>
        <v>0</v>
      </c>
      <c r="C54" s="133">
        <f t="shared" si="3"/>
        <v>0</v>
      </c>
      <c r="D54" s="170"/>
      <c r="E54" s="170"/>
      <c r="F54" s="170"/>
      <c r="G54" s="170"/>
      <c r="H54" s="170"/>
      <c r="I54" s="170"/>
      <c r="J54" s="170"/>
      <c r="K54" s="170"/>
      <c r="L54" s="170"/>
      <c r="M54" s="170"/>
      <c r="N54" s="170"/>
      <c r="O54" s="170"/>
      <c r="P54" s="170"/>
      <c r="Q54" s="170"/>
      <c r="R54" s="170"/>
      <c r="S54" s="170"/>
      <c r="T54" s="170"/>
      <c r="U54" s="133">
        <f t="shared" si="4"/>
        <v>0</v>
      </c>
      <c r="V54" s="170"/>
      <c r="W54" s="170"/>
      <c r="X54" s="170"/>
      <c r="Y54" s="170"/>
      <c r="Z54" s="170"/>
      <c r="AA54" s="170"/>
      <c r="AB54" s="170"/>
      <c r="AC54" s="170"/>
    </row>
    <row r="55" spans="1:29" s="72" customFormat="1" ht="15.75" customHeight="1">
      <c r="A55" s="98" t="s">
        <v>1570</v>
      </c>
      <c r="B55" s="133">
        <f t="shared" si="2"/>
        <v>0</v>
      </c>
      <c r="C55" s="133">
        <f t="shared" si="3"/>
        <v>0</v>
      </c>
      <c r="D55" s="133">
        <f aca="true" t="shared" si="11" ref="D55:AC55">SUM(D56:D64)</f>
        <v>0</v>
      </c>
      <c r="E55" s="133">
        <f t="shared" si="11"/>
        <v>0</v>
      </c>
      <c r="F55" s="133">
        <f t="shared" si="11"/>
        <v>0</v>
      </c>
      <c r="G55" s="133">
        <f t="shared" si="11"/>
        <v>0</v>
      </c>
      <c r="H55" s="133">
        <f t="shared" si="11"/>
        <v>0</v>
      </c>
      <c r="I55" s="133">
        <f t="shared" si="11"/>
        <v>0</v>
      </c>
      <c r="J55" s="133">
        <f t="shared" si="11"/>
        <v>0</v>
      </c>
      <c r="K55" s="133">
        <f t="shared" si="11"/>
        <v>0</v>
      </c>
      <c r="L55" s="133">
        <f t="shared" si="11"/>
        <v>0</v>
      </c>
      <c r="M55" s="133">
        <f t="shared" si="11"/>
        <v>0</v>
      </c>
      <c r="N55" s="133">
        <f t="shared" si="11"/>
        <v>0</v>
      </c>
      <c r="O55" s="133">
        <f t="shared" si="11"/>
        <v>0</v>
      </c>
      <c r="P55" s="133">
        <f t="shared" si="11"/>
        <v>0</v>
      </c>
      <c r="Q55" s="133">
        <f t="shared" si="11"/>
        <v>0</v>
      </c>
      <c r="R55" s="133">
        <f t="shared" si="11"/>
        <v>0</v>
      </c>
      <c r="S55" s="133">
        <f t="shared" si="11"/>
        <v>0</v>
      </c>
      <c r="T55" s="133">
        <f t="shared" si="11"/>
        <v>0</v>
      </c>
      <c r="U55" s="133">
        <f t="shared" si="4"/>
        <v>0</v>
      </c>
      <c r="V55" s="133">
        <f t="shared" si="11"/>
        <v>0</v>
      </c>
      <c r="W55" s="133">
        <f t="shared" si="11"/>
        <v>0</v>
      </c>
      <c r="X55" s="133">
        <f t="shared" si="11"/>
        <v>0</v>
      </c>
      <c r="Y55" s="133">
        <f t="shared" si="11"/>
        <v>0</v>
      </c>
      <c r="Z55" s="133">
        <f t="shared" si="11"/>
        <v>0</v>
      </c>
      <c r="AA55" s="133">
        <f t="shared" si="11"/>
        <v>0</v>
      </c>
      <c r="AB55" s="133">
        <f t="shared" si="11"/>
        <v>0</v>
      </c>
      <c r="AC55" s="133">
        <f t="shared" si="11"/>
        <v>0</v>
      </c>
    </row>
    <row r="56" spans="1:29" s="72" customFormat="1" ht="15.75" customHeight="1">
      <c r="A56" s="98" t="s">
        <v>1571</v>
      </c>
      <c r="B56" s="133">
        <f t="shared" si="2"/>
        <v>0</v>
      </c>
      <c r="C56" s="133">
        <f t="shared" si="3"/>
        <v>0</v>
      </c>
      <c r="D56" s="170"/>
      <c r="E56" s="170"/>
      <c r="F56" s="170"/>
      <c r="G56" s="170"/>
      <c r="H56" s="170"/>
      <c r="I56" s="170"/>
      <c r="J56" s="170"/>
      <c r="K56" s="170"/>
      <c r="L56" s="170"/>
      <c r="M56" s="170"/>
      <c r="N56" s="170"/>
      <c r="O56" s="170"/>
      <c r="P56" s="170"/>
      <c r="Q56" s="170"/>
      <c r="R56" s="170"/>
      <c r="S56" s="170"/>
      <c r="T56" s="170"/>
      <c r="U56" s="133">
        <f t="shared" si="4"/>
        <v>0</v>
      </c>
      <c r="V56" s="170"/>
      <c r="W56" s="170"/>
      <c r="X56" s="170"/>
      <c r="Y56" s="170"/>
      <c r="Z56" s="170"/>
      <c r="AA56" s="170"/>
      <c r="AB56" s="170"/>
      <c r="AC56" s="170"/>
    </row>
    <row r="57" spans="1:29" s="72" customFormat="1" ht="15.75" customHeight="1">
      <c r="A57" s="98" t="s">
        <v>1572</v>
      </c>
      <c r="B57" s="133">
        <f t="shared" si="2"/>
        <v>0</v>
      </c>
      <c r="C57" s="133">
        <f t="shared" si="3"/>
        <v>0</v>
      </c>
      <c r="D57" s="170"/>
      <c r="E57" s="170"/>
      <c r="F57" s="170"/>
      <c r="G57" s="170"/>
      <c r="H57" s="170"/>
      <c r="I57" s="170"/>
      <c r="J57" s="170"/>
      <c r="K57" s="170"/>
      <c r="L57" s="170"/>
      <c r="M57" s="170"/>
      <c r="N57" s="170"/>
      <c r="O57" s="170"/>
      <c r="P57" s="170"/>
      <c r="Q57" s="170"/>
      <c r="R57" s="170"/>
      <c r="S57" s="170"/>
      <c r="T57" s="170"/>
      <c r="U57" s="133">
        <f t="shared" si="4"/>
        <v>0</v>
      </c>
      <c r="V57" s="170"/>
      <c r="W57" s="170"/>
      <c r="X57" s="170"/>
      <c r="Y57" s="170"/>
      <c r="Z57" s="170"/>
      <c r="AA57" s="170"/>
      <c r="AB57" s="170"/>
      <c r="AC57" s="170"/>
    </row>
    <row r="58" spans="1:29" s="72" customFormat="1" ht="15.75" customHeight="1">
      <c r="A58" s="98" t="s">
        <v>1573</v>
      </c>
      <c r="B58" s="133">
        <f t="shared" si="2"/>
        <v>0</v>
      </c>
      <c r="C58" s="133">
        <f t="shared" si="3"/>
        <v>0</v>
      </c>
      <c r="D58" s="170"/>
      <c r="E58" s="170"/>
      <c r="F58" s="170"/>
      <c r="G58" s="170"/>
      <c r="H58" s="170"/>
      <c r="I58" s="170"/>
      <c r="J58" s="170"/>
      <c r="K58" s="170"/>
      <c r="L58" s="170"/>
      <c r="M58" s="170"/>
      <c r="N58" s="170"/>
      <c r="O58" s="170"/>
      <c r="P58" s="170"/>
      <c r="Q58" s="170"/>
      <c r="R58" s="170"/>
      <c r="S58" s="170"/>
      <c r="T58" s="170"/>
      <c r="U58" s="133">
        <f t="shared" si="4"/>
        <v>0</v>
      </c>
      <c r="V58" s="170"/>
      <c r="W58" s="170"/>
      <c r="X58" s="170"/>
      <c r="Y58" s="170"/>
      <c r="Z58" s="170"/>
      <c r="AA58" s="170"/>
      <c r="AB58" s="170"/>
      <c r="AC58" s="170"/>
    </row>
    <row r="59" spans="1:29" s="72" customFormat="1" ht="15.75" customHeight="1">
      <c r="A59" s="98" t="s">
        <v>1574</v>
      </c>
      <c r="B59" s="133">
        <f t="shared" si="2"/>
        <v>0</v>
      </c>
      <c r="C59" s="133">
        <f t="shared" si="3"/>
        <v>0</v>
      </c>
      <c r="D59" s="170"/>
      <c r="E59" s="170"/>
      <c r="F59" s="170"/>
      <c r="G59" s="170"/>
      <c r="H59" s="170"/>
      <c r="I59" s="170"/>
      <c r="J59" s="170"/>
      <c r="K59" s="170"/>
      <c r="L59" s="170"/>
      <c r="M59" s="170"/>
      <c r="N59" s="170"/>
      <c r="O59" s="170"/>
      <c r="P59" s="170"/>
      <c r="Q59" s="170"/>
      <c r="R59" s="170"/>
      <c r="S59" s="170"/>
      <c r="T59" s="170"/>
      <c r="U59" s="133">
        <f t="shared" si="4"/>
        <v>0</v>
      </c>
      <c r="V59" s="170"/>
      <c r="W59" s="170"/>
      <c r="X59" s="170"/>
      <c r="Y59" s="170"/>
      <c r="Z59" s="170"/>
      <c r="AA59" s="170"/>
      <c r="AB59" s="170"/>
      <c r="AC59" s="170"/>
    </row>
    <row r="60" spans="1:29" s="72" customFormat="1" ht="15.75" customHeight="1">
      <c r="A60" s="98" t="s">
        <v>1575</v>
      </c>
      <c r="B60" s="133">
        <f t="shared" si="2"/>
        <v>0</v>
      </c>
      <c r="C60" s="133">
        <f t="shared" si="3"/>
        <v>0</v>
      </c>
      <c r="D60" s="170"/>
      <c r="E60" s="170"/>
      <c r="F60" s="170"/>
      <c r="G60" s="170"/>
      <c r="H60" s="170"/>
      <c r="I60" s="170"/>
      <c r="J60" s="170"/>
      <c r="K60" s="170"/>
      <c r="L60" s="170"/>
      <c r="M60" s="170"/>
      <c r="N60" s="170"/>
      <c r="O60" s="170"/>
      <c r="P60" s="170"/>
      <c r="Q60" s="170"/>
      <c r="R60" s="170"/>
      <c r="S60" s="170"/>
      <c r="T60" s="170"/>
      <c r="U60" s="133">
        <f t="shared" si="4"/>
        <v>0</v>
      </c>
      <c r="V60" s="170"/>
      <c r="W60" s="170"/>
      <c r="X60" s="170"/>
      <c r="Y60" s="170"/>
      <c r="Z60" s="170"/>
      <c r="AA60" s="170"/>
      <c r="AB60" s="170"/>
      <c r="AC60" s="170"/>
    </row>
    <row r="61" spans="1:29" s="72" customFormat="1" ht="15.75" customHeight="1">
      <c r="A61" s="98" t="s">
        <v>1576</v>
      </c>
      <c r="B61" s="133">
        <f t="shared" si="2"/>
        <v>0</v>
      </c>
      <c r="C61" s="133">
        <f t="shared" si="3"/>
        <v>0</v>
      </c>
      <c r="D61" s="170"/>
      <c r="E61" s="170"/>
      <c r="F61" s="170"/>
      <c r="G61" s="170"/>
      <c r="H61" s="170"/>
      <c r="I61" s="170"/>
      <c r="J61" s="170"/>
      <c r="K61" s="170"/>
      <c r="L61" s="170"/>
      <c r="M61" s="170"/>
      <c r="N61" s="170"/>
      <c r="O61" s="170"/>
      <c r="P61" s="170"/>
      <c r="Q61" s="170"/>
      <c r="R61" s="170"/>
      <c r="S61" s="170"/>
      <c r="T61" s="170"/>
      <c r="U61" s="133">
        <f t="shared" si="4"/>
        <v>0</v>
      </c>
      <c r="V61" s="170"/>
      <c r="W61" s="170"/>
      <c r="X61" s="170"/>
      <c r="Y61" s="170"/>
      <c r="Z61" s="170"/>
      <c r="AA61" s="170"/>
      <c r="AB61" s="170"/>
      <c r="AC61" s="170"/>
    </row>
    <row r="62" spans="1:29" s="72" customFormat="1" ht="15.75" customHeight="1">
      <c r="A62" s="98" t="s">
        <v>1577</v>
      </c>
      <c r="B62" s="133">
        <f t="shared" si="2"/>
        <v>0</v>
      </c>
      <c r="C62" s="133">
        <f t="shared" si="3"/>
        <v>0</v>
      </c>
      <c r="D62" s="170"/>
      <c r="E62" s="170"/>
      <c r="F62" s="170"/>
      <c r="G62" s="170"/>
      <c r="H62" s="170"/>
      <c r="I62" s="170"/>
      <c r="J62" s="170"/>
      <c r="K62" s="170"/>
      <c r="L62" s="170"/>
      <c r="M62" s="170"/>
      <c r="N62" s="170"/>
      <c r="O62" s="170"/>
      <c r="P62" s="170"/>
      <c r="Q62" s="170"/>
      <c r="R62" s="170"/>
      <c r="S62" s="170"/>
      <c r="T62" s="170"/>
      <c r="U62" s="133">
        <f t="shared" si="4"/>
        <v>0</v>
      </c>
      <c r="V62" s="170"/>
      <c r="W62" s="170"/>
      <c r="X62" s="170"/>
      <c r="Y62" s="170"/>
      <c r="Z62" s="170"/>
      <c r="AA62" s="170"/>
      <c r="AB62" s="170"/>
      <c r="AC62" s="170"/>
    </row>
    <row r="63" spans="1:29" s="72" customFormat="1" ht="15.75" customHeight="1">
      <c r="A63" s="98" t="s">
        <v>1578</v>
      </c>
      <c r="B63" s="133">
        <f t="shared" si="2"/>
        <v>0</v>
      </c>
      <c r="C63" s="133">
        <f t="shared" si="3"/>
        <v>0</v>
      </c>
      <c r="D63" s="170"/>
      <c r="E63" s="170"/>
      <c r="F63" s="170"/>
      <c r="G63" s="170"/>
      <c r="H63" s="170"/>
      <c r="I63" s="170"/>
      <c r="J63" s="170"/>
      <c r="K63" s="170"/>
      <c r="L63" s="170"/>
      <c r="M63" s="170"/>
      <c r="N63" s="170"/>
      <c r="O63" s="170"/>
      <c r="P63" s="170"/>
      <c r="Q63" s="170"/>
      <c r="R63" s="170"/>
      <c r="S63" s="170"/>
      <c r="T63" s="170"/>
      <c r="U63" s="133">
        <f t="shared" si="4"/>
        <v>0</v>
      </c>
      <c r="V63" s="170"/>
      <c r="W63" s="170"/>
      <c r="X63" s="170"/>
      <c r="Y63" s="170"/>
      <c r="Z63" s="170"/>
      <c r="AA63" s="170"/>
      <c r="AB63" s="170"/>
      <c r="AC63" s="170"/>
    </row>
    <row r="64" spans="1:29" s="72" customFormat="1" ht="15.75" customHeight="1">
      <c r="A64" s="98" t="s">
        <v>1579</v>
      </c>
      <c r="B64" s="133">
        <f t="shared" si="2"/>
        <v>0</v>
      </c>
      <c r="C64" s="133">
        <f t="shared" si="3"/>
        <v>0</v>
      </c>
      <c r="D64" s="170"/>
      <c r="E64" s="170"/>
      <c r="F64" s="170"/>
      <c r="G64" s="170"/>
      <c r="H64" s="170"/>
      <c r="I64" s="170"/>
      <c r="J64" s="170"/>
      <c r="K64" s="170"/>
      <c r="L64" s="170"/>
      <c r="M64" s="170"/>
      <c r="N64" s="170"/>
      <c r="O64" s="170"/>
      <c r="P64" s="170"/>
      <c r="Q64" s="170"/>
      <c r="R64" s="170"/>
      <c r="S64" s="170"/>
      <c r="T64" s="170"/>
      <c r="U64" s="133">
        <f t="shared" si="4"/>
        <v>0</v>
      </c>
      <c r="V64" s="170"/>
      <c r="W64" s="170"/>
      <c r="X64" s="170"/>
      <c r="Y64" s="170"/>
      <c r="Z64" s="170"/>
      <c r="AA64" s="170"/>
      <c r="AB64" s="170"/>
      <c r="AC64" s="170"/>
    </row>
    <row r="65" spans="1:29" s="72" customFormat="1" ht="15.75" customHeight="1">
      <c r="A65" s="98" t="s">
        <v>1580</v>
      </c>
      <c r="B65" s="133">
        <f t="shared" si="2"/>
        <v>0</v>
      </c>
      <c r="C65" s="133">
        <f t="shared" si="3"/>
        <v>0</v>
      </c>
      <c r="D65" s="133">
        <f aca="true" t="shared" si="12" ref="D65:AC65">SUM(D66:D67)</f>
        <v>0</v>
      </c>
      <c r="E65" s="133">
        <f t="shared" si="12"/>
        <v>0</v>
      </c>
      <c r="F65" s="133">
        <f t="shared" si="12"/>
        <v>0</v>
      </c>
      <c r="G65" s="133">
        <f t="shared" si="12"/>
        <v>0</v>
      </c>
      <c r="H65" s="133">
        <f t="shared" si="12"/>
        <v>0</v>
      </c>
      <c r="I65" s="133">
        <f t="shared" si="12"/>
        <v>0</v>
      </c>
      <c r="J65" s="133">
        <f t="shared" si="12"/>
        <v>0</v>
      </c>
      <c r="K65" s="133">
        <f t="shared" si="12"/>
        <v>0</v>
      </c>
      <c r="L65" s="133">
        <f t="shared" si="12"/>
        <v>0</v>
      </c>
      <c r="M65" s="133">
        <f t="shared" si="12"/>
        <v>0</v>
      </c>
      <c r="N65" s="133">
        <f t="shared" si="12"/>
        <v>0</v>
      </c>
      <c r="O65" s="133">
        <f t="shared" si="12"/>
        <v>0</v>
      </c>
      <c r="P65" s="133">
        <f t="shared" si="12"/>
        <v>0</v>
      </c>
      <c r="Q65" s="133">
        <f t="shared" si="12"/>
        <v>0</v>
      </c>
      <c r="R65" s="133">
        <f t="shared" si="12"/>
        <v>0</v>
      </c>
      <c r="S65" s="133">
        <f t="shared" si="12"/>
        <v>0</v>
      </c>
      <c r="T65" s="133">
        <f t="shared" si="12"/>
        <v>0</v>
      </c>
      <c r="U65" s="133">
        <f t="shared" si="4"/>
        <v>0</v>
      </c>
      <c r="V65" s="133">
        <f t="shared" si="12"/>
        <v>0</v>
      </c>
      <c r="W65" s="133">
        <f t="shared" si="12"/>
        <v>0</v>
      </c>
      <c r="X65" s="133">
        <f t="shared" si="12"/>
        <v>0</v>
      </c>
      <c r="Y65" s="133">
        <f t="shared" si="12"/>
        <v>0</v>
      </c>
      <c r="Z65" s="133">
        <f t="shared" si="12"/>
        <v>0</v>
      </c>
      <c r="AA65" s="133">
        <f t="shared" si="12"/>
        <v>0</v>
      </c>
      <c r="AB65" s="133">
        <f t="shared" si="12"/>
        <v>0</v>
      </c>
      <c r="AC65" s="133">
        <f t="shared" si="12"/>
        <v>0</v>
      </c>
    </row>
    <row r="66" spans="1:29" s="72" customFormat="1" ht="15.75" customHeight="1">
      <c r="A66" s="98" t="s">
        <v>1581</v>
      </c>
      <c r="B66" s="133">
        <f t="shared" si="2"/>
        <v>0</v>
      </c>
      <c r="C66" s="133">
        <f t="shared" si="3"/>
        <v>0</v>
      </c>
      <c r="D66" s="170"/>
      <c r="E66" s="170"/>
      <c r="F66" s="170"/>
      <c r="G66" s="170"/>
      <c r="H66" s="170"/>
      <c r="I66" s="170"/>
      <c r="J66" s="170"/>
      <c r="K66" s="170"/>
      <c r="L66" s="170"/>
      <c r="M66" s="170"/>
      <c r="N66" s="170"/>
      <c r="O66" s="170"/>
      <c r="P66" s="170"/>
      <c r="Q66" s="170"/>
      <c r="R66" s="170"/>
      <c r="S66" s="170"/>
      <c r="T66" s="170"/>
      <c r="U66" s="133">
        <f t="shared" si="4"/>
        <v>0</v>
      </c>
      <c r="V66" s="170"/>
      <c r="W66" s="170"/>
      <c r="X66" s="170"/>
      <c r="Y66" s="170"/>
      <c r="Z66" s="170"/>
      <c r="AA66" s="170"/>
      <c r="AB66" s="170"/>
      <c r="AC66" s="170"/>
    </row>
    <row r="67" spans="1:29" s="72" customFormat="1" ht="15.75" customHeight="1">
      <c r="A67" s="98" t="s">
        <v>1582</v>
      </c>
      <c r="B67" s="133">
        <f t="shared" si="2"/>
        <v>0</v>
      </c>
      <c r="C67" s="133">
        <f t="shared" si="3"/>
        <v>0</v>
      </c>
      <c r="D67" s="133">
        <f aca="true" t="shared" si="13" ref="D67:AC67">SUM(D68:D75)</f>
        <v>0</v>
      </c>
      <c r="E67" s="133">
        <f t="shared" si="13"/>
        <v>0</v>
      </c>
      <c r="F67" s="133">
        <f t="shared" si="13"/>
        <v>0</v>
      </c>
      <c r="G67" s="133">
        <f t="shared" si="13"/>
        <v>0</v>
      </c>
      <c r="H67" s="133">
        <f t="shared" si="13"/>
        <v>0</v>
      </c>
      <c r="I67" s="133">
        <f t="shared" si="13"/>
        <v>0</v>
      </c>
      <c r="J67" s="133">
        <f t="shared" si="13"/>
        <v>0</v>
      </c>
      <c r="K67" s="133">
        <f t="shared" si="13"/>
        <v>0</v>
      </c>
      <c r="L67" s="133">
        <f t="shared" si="13"/>
        <v>0</v>
      </c>
      <c r="M67" s="133">
        <f t="shared" si="13"/>
        <v>0</v>
      </c>
      <c r="N67" s="133">
        <f t="shared" si="13"/>
        <v>0</v>
      </c>
      <c r="O67" s="133">
        <f t="shared" si="13"/>
        <v>0</v>
      </c>
      <c r="P67" s="133">
        <f t="shared" si="13"/>
        <v>0</v>
      </c>
      <c r="Q67" s="133">
        <f t="shared" si="13"/>
        <v>0</v>
      </c>
      <c r="R67" s="133">
        <f t="shared" si="13"/>
        <v>0</v>
      </c>
      <c r="S67" s="133">
        <f t="shared" si="13"/>
        <v>0</v>
      </c>
      <c r="T67" s="133">
        <f t="shared" si="13"/>
        <v>0</v>
      </c>
      <c r="U67" s="133">
        <f t="shared" si="4"/>
        <v>0</v>
      </c>
      <c r="V67" s="133">
        <f t="shared" si="13"/>
        <v>0</v>
      </c>
      <c r="W67" s="133">
        <f t="shared" si="13"/>
        <v>0</v>
      </c>
      <c r="X67" s="133">
        <f t="shared" si="13"/>
        <v>0</v>
      </c>
      <c r="Y67" s="133">
        <f t="shared" si="13"/>
        <v>0</v>
      </c>
      <c r="Z67" s="133">
        <f t="shared" si="13"/>
        <v>0</v>
      </c>
      <c r="AA67" s="133">
        <f t="shared" si="13"/>
        <v>0</v>
      </c>
      <c r="AB67" s="133">
        <f t="shared" si="13"/>
        <v>0</v>
      </c>
      <c r="AC67" s="133">
        <f t="shared" si="13"/>
        <v>0</v>
      </c>
    </row>
    <row r="68" spans="1:29" s="72" customFormat="1" ht="15.75" customHeight="1">
      <c r="A68" s="98" t="s">
        <v>1583</v>
      </c>
      <c r="B68" s="133">
        <f t="shared" si="2"/>
        <v>0</v>
      </c>
      <c r="C68" s="133">
        <f t="shared" si="3"/>
        <v>0</v>
      </c>
      <c r="D68" s="170"/>
      <c r="E68" s="170"/>
      <c r="F68" s="170"/>
      <c r="G68" s="170"/>
      <c r="H68" s="170"/>
      <c r="I68" s="170"/>
      <c r="J68" s="170"/>
      <c r="K68" s="170"/>
      <c r="L68" s="170"/>
      <c r="M68" s="170"/>
      <c r="N68" s="170"/>
      <c r="O68" s="170"/>
      <c r="P68" s="170"/>
      <c r="Q68" s="170"/>
      <c r="R68" s="170"/>
      <c r="S68" s="170"/>
      <c r="T68" s="170"/>
      <c r="U68" s="133">
        <f t="shared" si="4"/>
        <v>0</v>
      </c>
      <c r="V68" s="170"/>
      <c r="W68" s="170"/>
      <c r="X68" s="170"/>
      <c r="Y68" s="170"/>
      <c r="Z68" s="170"/>
      <c r="AA68" s="170"/>
      <c r="AB68" s="170"/>
      <c r="AC68" s="170"/>
    </row>
    <row r="69" spans="1:29" s="72" customFormat="1" ht="15.75" customHeight="1">
      <c r="A69" s="98" t="s">
        <v>1584</v>
      </c>
      <c r="B69" s="133">
        <f t="shared" si="2"/>
        <v>0</v>
      </c>
      <c r="C69" s="133">
        <f t="shared" si="3"/>
        <v>0</v>
      </c>
      <c r="D69" s="170"/>
      <c r="E69" s="170"/>
      <c r="F69" s="170"/>
      <c r="G69" s="170"/>
      <c r="H69" s="170"/>
      <c r="I69" s="170"/>
      <c r="J69" s="170"/>
      <c r="K69" s="170"/>
      <c r="L69" s="170"/>
      <c r="M69" s="170"/>
      <c r="N69" s="170"/>
      <c r="O69" s="170"/>
      <c r="P69" s="170"/>
      <c r="Q69" s="170"/>
      <c r="R69" s="170"/>
      <c r="S69" s="170"/>
      <c r="T69" s="170"/>
      <c r="U69" s="133">
        <f t="shared" si="4"/>
        <v>0</v>
      </c>
      <c r="V69" s="170"/>
      <c r="W69" s="170"/>
      <c r="X69" s="170"/>
      <c r="Y69" s="170"/>
      <c r="Z69" s="170"/>
      <c r="AA69" s="170"/>
      <c r="AB69" s="170"/>
      <c r="AC69" s="170"/>
    </row>
    <row r="70" spans="1:29" s="72" customFormat="1" ht="15.75" customHeight="1">
      <c r="A70" s="98" t="s">
        <v>1585</v>
      </c>
      <c r="B70" s="133">
        <f t="shared" si="2"/>
        <v>0</v>
      </c>
      <c r="C70" s="133">
        <f t="shared" si="3"/>
        <v>0</v>
      </c>
      <c r="D70" s="170"/>
      <c r="E70" s="170"/>
      <c r="F70" s="170"/>
      <c r="G70" s="170"/>
      <c r="H70" s="170"/>
      <c r="I70" s="170"/>
      <c r="J70" s="170"/>
      <c r="K70" s="170"/>
      <c r="L70" s="170"/>
      <c r="M70" s="170"/>
      <c r="N70" s="170"/>
      <c r="O70" s="170"/>
      <c r="P70" s="170"/>
      <c r="Q70" s="170"/>
      <c r="R70" s="170"/>
      <c r="S70" s="170"/>
      <c r="T70" s="170"/>
      <c r="U70" s="133">
        <f t="shared" si="4"/>
        <v>0</v>
      </c>
      <c r="V70" s="170"/>
      <c r="W70" s="170"/>
      <c r="X70" s="170"/>
      <c r="Y70" s="170"/>
      <c r="Z70" s="170"/>
      <c r="AA70" s="170"/>
      <c r="AB70" s="170"/>
      <c r="AC70" s="170"/>
    </row>
    <row r="71" spans="1:29" s="72" customFormat="1" ht="15.75" customHeight="1">
      <c r="A71" s="98" t="s">
        <v>1586</v>
      </c>
      <c r="B71" s="133">
        <f t="shared" si="2"/>
        <v>0</v>
      </c>
      <c r="C71" s="133">
        <f t="shared" si="3"/>
        <v>0</v>
      </c>
      <c r="D71" s="170"/>
      <c r="E71" s="170"/>
      <c r="F71" s="170"/>
      <c r="G71" s="170"/>
      <c r="H71" s="170"/>
      <c r="I71" s="170"/>
      <c r="J71" s="170"/>
      <c r="K71" s="170"/>
      <c r="L71" s="170"/>
      <c r="M71" s="170"/>
      <c r="N71" s="170"/>
      <c r="O71" s="170"/>
      <c r="P71" s="170"/>
      <c r="Q71" s="170"/>
      <c r="R71" s="170"/>
      <c r="S71" s="170"/>
      <c r="T71" s="170"/>
      <c r="U71" s="133">
        <f t="shared" si="4"/>
        <v>0</v>
      </c>
      <c r="V71" s="170"/>
      <c r="W71" s="170"/>
      <c r="X71" s="170"/>
      <c r="Y71" s="170"/>
      <c r="Z71" s="170"/>
      <c r="AA71" s="170"/>
      <c r="AB71" s="170"/>
      <c r="AC71" s="170"/>
    </row>
    <row r="72" spans="1:29" s="72" customFormat="1" ht="15.75" customHeight="1">
      <c r="A72" s="98" t="s">
        <v>1587</v>
      </c>
      <c r="B72" s="133">
        <f t="shared" si="2"/>
        <v>0</v>
      </c>
      <c r="C72" s="133">
        <f t="shared" si="3"/>
        <v>0</v>
      </c>
      <c r="D72" s="170"/>
      <c r="E72" s="170"/>
      <c r="F72" s="170"/>
      <c r="G72" s="170"/>
      <c r="H72" s="170"/>
      <c r="I72" s="170"/>
      <c r="J72" s="170"/>
      <c r="K72" s="170"/>
      <c r="L72" s="170"/>
      <c r="M72" s="170"/>
      <c r="N72" s="170"/>
      <c r="O72" s="170"/>
      <c r="P72" s="170"/>
      <c r="Q72" s="170"/>
      <c r="R72" s="170"/>
      <c r="S72" s="170"/>
      <c r="T72" s="170"/>
      <c r="U72" s="133">
        <f t="shared" si="4"/>
        <v>0</v>
      </c>
      <c r="V72" s="170"/>
      <c r="W72" s="170"/>
      <c r="X72" s="170"/>
      <c r="Y72" s="170"/>
      <c r="Z72" s="170"/>
      <c r="AA72" s="170"/>
      <c r="AB72" s="170"/>
      <c r="AC72" s="170"/>
    </row>
    <row r="73" spans="1:29" s="72" customFormat="1" ht="15.75" customHeight="1">
      <c r="A73" s="98" t="s">
        <v>1588</v>
      </c>
      <c r="B73" s="133">
        <f t="shared" si="2"/>
        <v>0</v>
      </c>
      <c r="C73" s="133">
        <f t="shared" si="3"/>
        <v>0</v>
      </c>
      <c r="D73" s="170"/>
      <c r="E73" s="170"/>
      <c r="F73" s="170"/>
      <c r="G73" s="170"/>
      <c r="H73" s="170"/>
      <c r="I73" s="170"/>
      <c r="J73" s="170"/>
      <c r="K73" s="170"/>
      <c r="L73" s="170"/>
      <c r="M73" s="170"/>
      <c r="N73" s="170"/>
      <c r="O73" s="170"/>
      <c r="P73" s="170"/>
      <c r="Q73" s="170"/>
      <c r="R73" s="170"/>
      <c r="S73" s="170"/>
      <c r="T73" s="170"/>
      <c r="U73" s="133">
        <f t="shared" si="4"/>
        <v>0</v>
      </c>
      <c r="V73" s="170"/>
      <c r="W73" s="170"/>
      <c r="X73" s="170"/>
      <c r="Y73" s="170"/>
      <c r="Z73" s="170"/>
      <c r="AA73" s="170"/>
      <c r="AB73" s="170"/>
      <c r="AC73" s="170"/>
    </row>
    <row r="74" spans="1:29" s="72" customFormat="1" ht="15.75" customHeight="1">
      <c r="A74" s="98" t="s">
        <v>1589</v>
      </c>
      <c r="B74" s="133">
        <f t="shared" si="2"/>
        <v>0</v>
      </c>
      <c r="C74" s="133">
        <f t="shared" si="3"/>
        <v>0</v>
      </c>
      <c r="D74" s="170"/>
      <c r="E74" s="170"/>
      <c r="F74" s="170"/>
      <c r="G74" s="170"/>
      <c r="H74" s="170"/>
      <c r="I74" s="170"/>
      <c r="J74" s="170"/>
      <c r="K74" s="170"/>
      <c r="L74" s="170"/>
      <c r="M74" s="170"/>
      <c r="N74" s="170"/>
      <c r="O74" s="170"/>
      <c r="P74" s="170"/>
      <c r="Q74" s="170"/>
      <c r="R74" s="170"/>
      <c r="S74" s="170"/>
      <c r="T74" s="170"/>
      <c r="U74" s="133">
        <f t="shared" si="4"/>
        <v>0</v>
      </c>
      <c r="V74" s="170"/>
      <c r="W74" s="170"/>
      <c r="X74" s="170"/>
      <c r="Y74" s="170"/>
      <c r="Z74" s="170"/>
      <c r="AA74" s="170"/>
      <c r="AB74" s="170"/>
      <c r="AC74" s="170"/>
    </row>
    <row r="75" spans="1:29" s="72" customFormat="1" ht="15.75" customHeight="1">
      <c r="A75" s="98" t="s">
        <v>1590</v>
      </c>
      <c r="B75" s="133">
        <f aca="true" t="shared" si="14" ref="B75:B138">SUM(C75,U75)</f>
        <v>0</v>
      </c>
      <c r="C75" s="133">
        <f aca="true" t="shared" si="15" ref="C75:C138">SUM(D75:T75)</f>
        <v>0</v>
      </c>
      <c r="D75" s="170"/>
      <c r="E75" s="170"/>
      <c r="F75" s="170"/>
      <c r="G75" s="170"/>
      <c r="H75" s="170"/>
      <c r="I75" s="170"/>
      <c r="J75" s="170"/>
      <c r="K75" s="170"/>
      <c r="L75" s="170"/>
      <c r="M75" s="170"/>
      <c r="N75" s="170"/>
      <c r="O75" s="170"/>
      <c r="P75" s="170"/>
      <c r="Q75" s="170"/>
      <c r="R75" s="170"/>
      <c r="S75" s="170"/>
      <c r="T75" s="170"/>
      <c r="U75" s="133">
        <f aca="true" t="shared" si="16" ref="U75:U138">SUM(V75:AC75)</f>
        <v>0</v>
      </c>
      <c r="V75" s="170"/>
      <c r="W75" s="170"/>
      <c r="X75" s="170"/>
      <c r="Y75" s="170"/>
      <c r="Z75" s="170"/>
      <c r="AA75" s="170"/>
      <c r="AB75" s="170"/>
      <c r="AC75" s="170"/>
    </row>
    <row r="76" spans="1:29" s="72" customFormat="1" ht="15.75" customHeight="1">
      <c r="A76" s="98" t="s">
        <v>1591</v>
      </c>
      <c r="B76" s="133">
        <f t="shared" si="14"/>
        <v>0</v>
      </c>
      <c r="C76" s="133">
        <f t="shared" si="15"/>
        <v>0</v>
      </c>
      <c r="D76" s="133">
        <f aca="true" t="shared" si="17" ref="D76:AC76">SUM(D77:D78)</f>
        <v>0</v>
      </c>
      <c r="E76" s="133">
        <f t="shared" si="17"/>
        <v>0</v>
      </c>
      <c r="F76" s="133">
        <f t="shared" si="17"/>
        <v>0</v>
      </c>
      <c r="G76" s="133">
        <f t="shared" si="17"/>
        <v>0</v>
      </c>
      <c r="H76" s="133">
        <f t="shared" si="17"/>
        <v>0</v>
      </c>
      <c r="I76" s="133">
        <f t="shared" si="17"/>
        <v>0</v>
      </c>
      <c r="J76" s="133">
        <f t="shared" si="17"/>
        <v>0</v>
      </c>
      <c r="K76" s="133">
        <f t="shared" si="17"/>
        <v>0</v>
      </c>
      <c r="L76" s="133">
        <f t="shared" si="17"/>
        <v>0</v>
      </c>
      <c r="M76" s="133">
        <f t="shared" si="17"/>
        <v>0</v>
      </c>
      <c r="N76" s="133">
        <f t="shared" si="17"/>
        <v>0</v>
      </c>
      <c r="O76" s="133">
        <f t="shared" si="17"/>
        <v>0</v>
      </c>
      <c r="P76" s="133">
        <f t="shared" si="17"/>
        <v>0</v>
      </c>
      <c r="Q76" s="133">
        <f t="shared" si="17"/>
        <v>0</v>
      </c>
      <c r="R76" s="133">
        <f t="shared" si="17"/>
        <v>0</v>
      </c>
      <c r="S76" s="133">
        <f t="shared" si="17"/>
        <v>0</v>
      </c>
      <c r="T76" s="133">
        <f t="shared" si="17"/>
        <v>0</v>
      </c>
      <c r="U76" s="133">
        <f t="shared" si="16"/>
        <v>0</v>
      </c>
      <c r="V76" s="133">
        <f t="shared" si="17"/>
        <v>0</v>
      </c>
      <c r="W76" s="133">
        <f t="shared" si="17"/>
        <v>0</v>
      </c>
      <c r="X76" s="133">
        <f t="shared" si="17"/>
        <v>0</v>
      </c>
      <c r="Y76" s="133">
        <f t="shared" si="17"/>
        <v>0</v>
      </c>
      <c r="Z76" s="133">
        <f t="shared" si="17"/>
        <v>0</v>
      </c>
      <c r="AA76" s="133">
        <f t="shared" si="17"/>
        <v>0</v>
      </c>
      <c r="AB76" s="133">
        <f t="shared" si="17"/>
        <v>0</v>
      </c>
      <c r="AC76" s="133">
        <f t="shared" si="17"/>
        <v>0</v>
      </c>
    </row>
    <row r="77" spans="1:29" s="72" customFormat="1" ht="15.75" customHeight="1">
      <c r="A77" s="98" t="s">
        <v>1592</v>
      </c>
      <c r="B77" s="133">
        <f t="shared" si="14"/>
        <v>0</v>
      </c>
      <c r="C77" s="133">
        <f t="shared" si="15"/>
        <v>0</v>
      </c>
      <c r="D77" s="170"/>
      <c r="E77" s="170"/>
      <c r="F77" s="170"/>
      <c r="G77" s="170"/>
      <c r="H77" s="170"/>
      <c r="I77" s="170"/>
      <c r="J77" s="170"/>
      <c r="K77" s="170"/>
      <c r="L77" s="170"/>
      <c r="M77" s="170"/>
      <c r="N77" s="170"/>
      <c r="O77" s="170"/>
      <c r="P77" s="170"/>
      <c r="Q77" s="170"/>
      <c r="R77" s="170"/>
      <c r="S77" s="170"/>
      <c r="T77" s="170"/>
      <c r="U77" s="133">
        <f t="shared" si="16"/>
        <v>0</v>
      </c>
      <c r="V77" s="170"/>
      <c r="W77" s="170"/>
      <c r="X77" s="170"/>
      <c r="Y77" s="170"/>
      <c r="Z77" s="170"/>
      <c r="AA77" s="170"/>
      <c r="AB77" s="170"/>
      <c r="AC77" s="170"/>
    </row>
    <row r="78" spans="1:29" s="72" customFormat="1" ht="15.75" customHeight="1">
      <c r="A78" s="98" t="s">
        <v>1593</v>
      </c>
      <c r="B78" s="133">
        <f t="shared" si="14"/>
        <v>0</v>
      </c>
      <c r="C78" s="133">
        <f t="shared" si="15"/>
        <v>0</v>
      </c>
      <c r="D78" s="133">
        <f aca="true" t="shared" si="18" ref="D78:AC78">SUM(D79:D83)</f>
        <v>0</v>
      </c>
      <c r="E78" s="133">
        <f t="shared" si="18"/>
        <v>0</v>
      </c>
      <c r="F78" s="133">
        <f t="shared" si="18"/>
        <v>0</v>
      </c>
      <c r="G78" s="133">
        <f t="shared" si="18"/>
        <v>0</v>
      </c>
      <c r="H78" s="133">
        <f t="shared" si="18"/>
        <v>0</v>
      </c>
      <c r="I78" s="133">
        <f t="shared" si="18"/>
        <v>0</v>
      </c>
      <c r="J78" s="133">
        <f t="shared" si="18"/>
        <v>0</v>
      </c>
      <c r="K78" s="133">
        <f t="shared" si="18"/>
        <v>0</v>
      </c>
      <c r="L78" s="133">
        <f t="shared" si="18"/>
        <v>0</v>
      </c>
      <c r="M78" s="133">
        <f t="shared" si="18"/>
        <v>0</v>
      </c>
      <c r="N78" s="133">
        <f t="shared" si="18"/>
        <v>0</v>
      </c>
      <c r="O78" s="133">
        <f t="shared" si="18"/>
        <v>0</v>
      </c>
      <c r="P78" s="133">
        <f t="shared" si="18"/>
        <v>0</v>
      </c>
      <c r="Q78" s="133">
        <f t="shared" si="18"/>
        <v>0</v>
      </c>
      <c r="R78" s="133">
        <f t="shared" si="18"/>
        <v>0</v>
      </c>
      <c r="S78" s="133">
        <f t="shared" si="18"/>
        <v>0</v>
      </c>
      <c r="T78" s="133">
        <f t="shared" si="18"/>
        <v>0</v>
      </c>
      <c r="U78" s="133">
        <f t="shared" si="16"/>
        <v>0</v>
      </c>
      <c r="V78" s="133">
        <f t="shared" si="18"/>
        <v>0</v>
      </c>
      <c r="W78" s="133">
        <f t="shared" si="18"/>
        <v>0</v>
      </c>
      <c r="X78" s="133">
        <f t="shared" si="18"/>
        <v>0</v>
      </c>
      <c r="Y78" s="133">
        <f t="shared" si="18"/>
        <v>0</v>
      </c>
      <c r="Z78" s="133">
        <f t="shared" si="18"/>
        <v>0</v>
      </c>
      <c r="AA78" s="133">
        <f t="shared" si="18"/>
        <v>0</v>
      </c>
      <c r="AB78" s="133">
        <f t="shared" si="18"/>
        <v>0</v>
      </c>
      <c r="AC78" s="133">
        <f t="shared" si="18"/>
        <v>0</v>
      </c>
    </row>
    <row r="79" spans="1:29" s="72" customFormat="1" ht="15.75" customHeight="1">
      <c r="A79" s="98" t="s">
        <v>1594</v>
      </c>
      <c r="B79" s="133">
        <f t="shared" si="14"/>
        <v>0</v>
      </c>
      <c r="C79" s="133">
        <f t="shared" si="15"/>
        <v>0</v>
      </c>
      <c r="D79" s="170"/>
      <c r="E79" s="170"/>
      <c r="F79" s="170"/>
      <c r="G79" s="170"/>
      <c r="H79" s="170"/>
      <c r="I79" s="170"/>
      <c r="J79" s="170"/>
      <c r="K79" s="170"/>
      <c r="L79" s="170"/>
      <c r="M79" s="170"/>
      <c r="N79" s="170"/>
      <c r="O79" s="170"/>
      <c r="P79" s="170"/>
      <c r="Q79" s="170"/>
      <c r="R79" s="170"/>
      <c r="S79" s="170"/>
      <c r="T79" s="170"/>
      <c r="U79" s="133">
        <f t="shared" si="16"/>
        <v>0</v>
      </c>
      <c r="V79" s="170"/>
      <c r="W79" s="170"/>
      <c r="X79" s="170"/>
      <c r="Y79" s="170"/>
      <c r="Z79" s="170"/>
      <c r="AA79" s="170"/>
      <c r="AB79" s="170"/>
      <c r="AC79" s="170"/>
    </row>
    <row r="80" spans="1:29" s="72" customFormat="1" ht="15.75" customHeight="1">
      <c r="A80" s="98" t="s">
        <v>1595</v>
      </c>
      <c r="B80" s="133">
        <f t="shared" si="14"/>
        <v>0</v>
      </c>
      <c r="C80" s="133">
        <f t="shared" si="15"/>
        <v>0</v>
      </c>
      <c r="D80" s="170"/>
      <c r="E80" s="170"/>
      <c r="F80" s="170"/>
      <c r="G80" s="170"/>
      <c r="H80" s="170"/>
      <c r="I80" s="170"/>
      <c r="J80" s="170"/>
      <c r="K80" s="170"/>
      <c r="L80" s="170"/>
      <c r="M80" s="170"/>
      <c r="N80" s="170"/>
      <c r="O80" s="170"/>
      <c r="P80" s="170"/>
      <c r="Q80" s="170"/>
      <c r="R80" s="170"/>
      <c r="S80" s="170"/>
      <c r="T80" s="170"/>
      <c r="U80" s="133">
        <f t="shared" si="16"/>
        <v>0</v>
      </c>
      <c r="V80" s="170"/>
      <c r="W80" s="170"/>
      <c r="X80" s="170"/>
      <c r="Y80" s="170"/>
      <c r="Z80" s="170"/>
      <c r="AA80" s="170"/>
      <c r="AB80" s="170"/>
      <c r="AC80" s="170"/>
    </row>
    <row r="81" spans="1:29" s="72" customFormat="1" ht="15.75" customHeight="1">
      <c r="A81" s="98" t="s">
        <v>1596</v>
      </c>
      <c r="B81" s="133">
        <f t="shared" si="14"/>
        <v>0</v>
      </c>
      <c r="C81" s="133">
        <f t="shared" si="15"/>
        <v>0</v>
      </c>
      <c r="D81" s="170"/>
      <c r="E81" s="170"/>
      <c r="F81" s="170"/>
      <c r="G81" s="170"/>
      <c r="H81" s="170"/>
      <c r="I81" s="170"/>
      <c r="J81" s="170"/>
      <c r="K81" s="170"/>
      <c r="L81" s="170"/>
      <c r="M81" s="170"/>
      <c r="N81" s="170"/>
      <c r="O81" s="170"/>
      <c r="P81" s="170"/>
      <c r="Q81" s="170"/>
      <c r="R81" s="170"/>
      <c r="S81" s="170"/>
      <c r="T81" s="170"/>
      <c r="U81" s="133">
        <f t="shared" si="16"/>
        <v>0</v>
      </c>
      <c r="V81" s="170"/>
      <c r="W81" s="170"/>
      <c r="X81" s="170"/>
      <c r="Y81" s="170"/>
      <c r="Z81" s="170"/>
      <c r="AA81" s="170"/>
      <c r="AB81" s="170"/>
      <c r="AC81" s="170"/>
    </row>
    <row r="82" spans="1:29" s="72" customFormat="1" ht="15.75" customHeight="1">
      <c r="A82" s="98" t="s">
        <v>1597</v>
      </c>
      <c r="B82" s="133">
        <f t="shared" si="14"/>
        <v>0</v>
      </c>
      <c r="C82" s="133">
        <f t="shared" si="15"/>
        <v>0</v>
      </c>
      <c r="D82" s="170"/>
      <c r="E82" s="170"/>
      <c r="F82" s="170"/>
      <c r="G82" s="170"/>
      <c r="H82" s="170"/>
      <c r="I82" s="170"/>
      <c r="J82" s="170"/>
      <c r="K82" s="170"/>
      <c r="L82" s="170"/>
      <c r="M82" s="170"/>
      <c r="N82" s="170"/>
      <c r="O82" s="170"/>
      <c r="P82" s="170"/>
      <c r="Q82" s="170"/>
      <c r="R82" s="170"/>
      <c r="S82" s="170"/>
      <c r="T82" s="170"/>
      <c r="U82" s="133">
        <f t="shared" si="16"/>
        <v>0</v>
      </c>
      <c r="V82" s="170"/>
      <c r="W82" s="170"/>
      <c r="X82" s="170"/>
      <c r="Y82" s="170"/>
      <c r="Z82" s="170"/>
      <c r="AA82" s="170"/>
      <c r="AB82" s="170"/>
      <c r="AC82" s="170"/>
    </row>
    <row r="83" spans="1:29" s="72" customFormat="1" ht="15.75" customHeight="1">
      <c r="A83" s="98" t="s">
        <v>1598</v>
      </c>
      <c r="B83" s="133">
        <f t="shared" si="14"/>
        <v>0</v>
      </c>
      <c r="C83" s="133">
        <f t="shared" si="15"/>
        <v>0</v>
      </c>
      <c r="D83" s="170"/>
      <c r="E83" s="170"/>
      <c r="F83" s="170"/>
      <c r="G83" s="170"/>
      <c r="H83" s="170"/>
      <c r="I83" s="170"/>
      <c r="J83" s="170"/>
      <c r="K83" s="170"/>
      <c r="L83" s="170"/>
      <c r="M83" s="170"/>
      <c r="N83" s="170"/>
      <c r="O83" s="170"/>
      <c r="P83" s="170"/>
      <c r="Q83" s="170"/>
      <c r="R83" s="170"/>
      <c r="S83" s="170"/>
      <c r="T83" s="170"/>
      <c r="U83" s="133">
        <f t="shared" si="16"/>
        <v>0</v>
      </c>
      <c r="V83" s="170"/>
      <c r="W83" s="170"/>
      <c r="X83" s="170"/>
      <c r="Y83" s="170"/>
      <c r="Z83" s="170"/>
      <c r="AA83" s="170"/>
      <c r="AB83" s="170"/>
      <c r="AC83" s="170"/>
    </row>
    <row r="84" spans="1:29" s="72" customFormat="1" ht="15.75" customHeight="1">
      <c r="A84" s="98" t="s">
        <v>1599</v>
      </c>
      <c r="B84" s="133">
        <f t="shared" si="14"/>
        <v>0</v>
      </c>
      <c r="C84" s="133">
        <f t="shared" si="15"/>
        <v>0</v>
      </c>
      <c r="D84" s="133">
        <f aca="true" t="shared" si="19" ref="D84:AC84">SUM(D85:D86)</f>
        <v>0</v>
      </c>
      <c r="E84" s="133">
        <f t="shared" si="19"/>
        <v>0</v>
      </c>
      <c r="F84" s="133">
        <f t="shared" si="19"/>
        <v>0</v>
      </c>
      <c r="G84" s="133">
        <f t="shared" si="19"/>
        <v>0</v>
      </c>
      <c r="H84" s="133">
        <f t="shared" si="19"/>
        <v>0</v>
      </c>
      <c r="I84" s="133">
        <f t="shared" si="19"/>
        <v>0</v>
      </c>
      <c r="J84" s="133">
        <f t="shared" si="19"/>
        <v>0</v>
      </c>
      <c r="K84" s="133">
        <f t="shared" si="19"/>
        <v>0</v>
      </c>
      <c r="L84" s="133">
        <f t="shared" si="19"/>
        <v>0</v>
      </c>
      <c r="M84" s="133">
        <f t="shared" si="19"/>
        <v>0</v>
      </c>
      <c r="N84" s="133">
        <f t="shared" si="19"/>
        <v>0</v>
      </c>
      <c r="O84" s="133">
        <f t="shared" si="19"/>
        <v>0</v>
      </c>
      <c r="P84" s="133">
        <f t="shared" si="19"/>
        <v>0</v>
      </c>
      <c r="Q84" s="133">
        <f t="shared" si="19"/>
        <v>0</v>
      </c>
      <c r="R84" s="133">
        <f t="shared" si="19"/>
        <v>0</v>
      </c>
      <c r="S84" s="133">
        <f t="shared" si="19"/>
        <v>0</v>
      </c>
      <c r="T84" s="133">
        <f t="shared" si="19"/>
        <v>0</v>
      </c>
      <c r="U84" s="133">
        <f t="shared" si="16"/>
        <v>0</v>
      </c>
      <c r="V84" s="133">
        <f t="shared" si="19"/>
        <v>0</v>
      </c>
      <c r="W84" s="133">
        <f t="shared" si="19"/>
        <v>0</v>
      </c>
      <c r="X84" s="133">
        <f t="shared" si="19"/>
        <v>0</v>
      </c>
      <c r="Y84" s="133">
        <f t="shared" si="19"/>
        <v>0</v>
      </c>
      <c r="Z84" s="133">
        <f t="shared" si="19"/>
        <v>0</v>
      </c>
      <c r="AA84" s="133">
        <f t="shared" si="19"/>
        <v>0</v>
      </c>
      <c r="AB84" s="133">
        <f t="shared" si="19"/>
        <v>0</v>
      </c>
      <c r="AC84" s="133">
        <f t="shared" si="19"/>
        <v>0</v>
      </c>
    </row>
    <row r="85" spans="1:29" s="72" customFormat="1" ht="15.75" customHeight="1">
      <c r="A85" s="98" t="s">
        <v>1600</v>
      </c>
      <c r="B85" s="133">
        <f t="shared" si="14"/>
        <v>0</v>
      </c>
      <c r="C85" s="133">
        <f t="shared" si="15"/>
        <v>0</v>
      </c>
      <c r="D85" s="170"/>
      <c r="E85" s="170"/>
      <c r="F85" s="170"/>
      <c r="G85" s="170"/>
      <c r="H85" s="170"/>
      <c r="I85" s="170"/>
      <c r="J85" s="170"/>
      <c r="K85" s="170"/>
      <c r="L85" s="170"/>
      <c r="M85" s="170"/>
      <c r="N85" s="170"/>
      <c r="O85" s="170"/>
      <c r="P85" s="170"/>
      <c r="Q85" s="170"/>
      <c r="R85" s="170"/>
      <c r="S85" s="170"/>
      <c r="T85" s="170"/>
      <c r="U85" s="133">
        <f t="shared" si="16"/>
        <v>0</v>
      </c>
      <c r="V85" s="170"/>
      <c r="W85" s="170"/>
      <c r="X85" s="170"/>
      <c r="Y85" s="170"/>
      <c r="Z85" s="170"/>
      <c r="AA85" s="170"/>
      <c r="AB85" s="170"/>
      <c r="AC85" s="170"/>
    </row>
    <row r="86" spans="1:29" s="72" customFormat="1" ht="15.75" customHeight="1">
      <c r="A86" s="98" t="s">
        <v>1601</v>
      </c>
      <c r="B86" s="133">
        <f t="shared" si="14"/>
        <v>0</v>
      </c>
      <c r="C86" s="133">
        <f t="shared" si="15"/>
        <v>0</v>
      </c>
      <c r="D86" s="133">
        <f aca="true" t="shared" si="20" ref="D86:AC86">SUM(D87:D97)</f>
        <v>0</v>
      </c>
      <c r="E86" s="133">
        <f t="shared" si="20"/>
        <v>0</v>
      </c>
      <c r="F86" s="133">
        <f t="shared" si="20"/>
        <v>0</v>
      </c>
      <c r="G86" s="133">
        <f t="shared" si="20"/>
        <v>0</v>
      </c>
      <c r="H86" s="133">
        <f t="shared" si="20"/>
        <v>0</v>
      </c>
      <c r="I86" s="133">
        <f t="shared" si="20"/>
        <v>0</v>
      </c>
      <c r="J86" s="133">
        <f t="shared" si="20"/>
        <v>0</v>
      </c>
      <c r="K86" s="133">
        <f t="shared" si="20"/>
        <v>0</v>
      </c>
      <c r="L86" s="133">
        <f t="shared" si="20"/>
        <v>0</v>
      </c>
      <c r="M86" s="133">
        <f t="shared" si="20"/>
        <v>0</v>
      </c>
      <c r="N86" s="133">
        <f t="shared" si="20"/>
        <v>0</v>
      </c>
      <c r="O86" s="133">
        <f t="shared" si="20"/>
        <v>0</v>
      </c>
      <c r="P86" s="133">
        <f t="shared" si="20"/>
        <v>0</v>
      </c>
      <c r="Q86" s="133">
        <f t="shared" si="20"/>
        <v>0</v>
      </c>
      <c r="R86" s="133">
        <f t="shared" si="20"/>
        <v>0</v>
      </c>
      <c r="S86" s="133">
        <f t="shared" si="20"/>
        <v>0</v>
      </c>
      <c r="T86" s="133">
        <f t="shared" si="20"/>
        <v>0</v>
      </c>
      <c r="U86" s="133">
        <f t="shared" si="16"/>
        <v>0</v>
      </c>
      <c r="V86" s="133">
        <f t="shared" si="20"/>
        <v>0</v>
      </c>
      <c r="W86" s="133">
        <f t="shared" si="20"/>
        <v>0</v>
      </c>
      <c r="X86" s="133">
        <f t="shared" si="20"/>
        <v>0</v>
      </c>
      <c r="Y86" s="133">
        <f t="shared" si="20"/>
        <v>0</v>
      </c>
      <c r="Z86" s="133">
        <f t="shared" si="20"/>
        <v>0</v>
      </c>
      <c r="AA86" s="133">
        <f t="shared" si="20"/>
        <v>0</v>
      </c>
      <c r="AB86" s="133">
        <f t="shared" si="20"/>
        <v>0</v>
      </c>
      <c r="AC86" s="133">
        <f t="shared" si="20"/>
        <v>0</v>
      </c>
    </row>
    <row r="87" spans="1:29" s="72" customFormat="1" ht="15.75" customHeight="1">
      <c r="A87" s="98" t="s">
        <v>1602</v>
      </c>
      <c r="B87" s="133">
        <f t="shared" si="14"/>
        <v>0</v>
      </c>
      <c r="C87" s="133">
        <f t="shared" si="15"/>
        <v>0</v>
      </c>
      <c r="D87" s="170"/>
      <c r="E87" s="170"/>
      <c r="F87" s="170"/>
      <c r="G87" s="170"/>
      <c r="H87" s="170"/>
      <c r="I87" s="170"/>
      <c r="J87" s="170"/>
      <c r="K87" s="170"/>
      <c r="L87" s="170"/>
      <c r="M87" s="170"/>
      <c r="N87" s="170"/>
      <c r="O87" s="170"/>
      <c r="P87" s="170"/>
      <c r="Q87" s="170"/>
      <c r="R87" s="170"/>
      <c r="S87" s="170"/>
      <c r="T87" s="170"/>
      <c r="U87" s="133">
        <f t="shared" si="16"/>
        <v>0</v>
      </c>
      <c r="V87" s="170"/>
      <c r="W87" s="170"/>
      <c r="X87" s="170"/>
      <c r="Y87" s="170"/>
      <c r="Z87" s="170"/>
      <c r="AA87" s="170"/>
      <c r="AB87" s="170"/>
      <c r="AC87" s="170"/>
    </row>
    <row r="88" spans="1:29" s="72" customFormat="1" ht="15.75" customHeight="1">
      <c r="A88" s="98" t="s">
        <v>1603</v>
      </c>
      <c r="B88" s="133">
        <f t="shared" si="14"/>
        <v>0</v>
      </c>
      <c r="C88" s="133">
        <f t="shared" si="15"/>
        <v>0</v>
      </c>
      <c r="D88" s="170"/>
      <c r="E88" s="170"/>
      <c r="F88" s="170"/>
      <c r="G88" s="170"/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70"/>
      <c r="U88" s="133">
        <f t="shared" si="16"/>
        <v>0</v>
      </c>
      <c r="V88" s="170"/>
      <c r="W88" s="170"/>
      <c r="X88" s="170"/>
      <c r="Y88" s="170"/>
      <c r="Z88" s="170"/>
      <c r="AA88" s="170"/>
      <c r="AB88" s="170"/>
      <c r="AC88" s="170"/>
    </row>
    <row r="89" spans="1:29" s="72" customFormat="1" ht="15.75" customHeight="1">
      <c r="A89" s="98" t="s">
        <v>1604</v>
      </c>
      <c r="B89" s="133">
        <f t="shared" si="14"/>
        <v>0</v>
      </c>
      <c r="C89" s="133">
        <f t="shared" si="15"/>
        <v>0</v>
      </c>
      <c r="D89" s="170"/>
      <c r="E89" s="170"/>
      <c r="F89" s="170"/>
      <c r="G89" s="170"/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70"/>
      <c r="U89" s="133">
        <f t="shared" si="16"/>
        <v>0</v>
      </c>
      <c r="V89" s="170"/>
      <c r="W89" s="170"/>
      <c r="X89" s="170"/>
      <c r="Y89" s="170"/>
      <c r="Z89" s="170"/>
      <c r="AA89" s="170"/>
      <c r="AB89" s="170"/>
      <c r="AC89" s="170"/>
    </row>
    <row r="90" spans="1:29" s="72" customFormat="1" ht="15.75" customHeight="1">
      <c r="A90" s="98" t="s">
        <v>1605</v>
      </c>
      <c r="B90" s="133">
        <f t="shared" si="14"/>
        <v>0</v>
      </c>
      <c r="C90" s="133">
        <f t="shared" si="15"/>
        <v>0</v>
      </c>
      <c r="D90" s="170"/>
      <c r="E90" s="170"/>
      <c r="F90" s="170"/>
      <c r="G90" s="170"/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70"/>
      <c r="U90" s="133">
        <f t="shared" si="16"/>
        <v>0</v>
      </c>
      <c r="V90" s="170"/>
      <c r="W90" s="170"/>
      <c r="X90" s="170"/>
      <c r="Y90" s="170"/>
      <c r="Z90" s="170"/>
      <c r="AA90" s="170"/>
      <c r="AB90" s="170"/>
      <c r="AC90" s="170"/>
    </row>
    <row r="91" spans="1:29" s="72" customFormat="1" ht="15.75" customHeight="1">
      <c r="A91" s="98" t="s">
        <v>1606</v>
      </c>
      <c r="B91" s="133">
        <f t="shared" si="14"/>
        <v>0</v>
      </c>
      <c r="C91" s="133">
        <f t="shared" si="15"/>
        <v>0</v>
      </c>
      <c r="D91" s="170"/>
      <c r="E91" s="170"/>
      <c r="F91" s="170"/>
      <c r="G91" s="170"/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70"/>
      <c r="U91" s="133">
        <f t="shared" si="16"/>
        <v>0</v>
      </c>
      <c r="V91" s="170"/>
      <c r="W91" s="170"/>
      <c r="X91" s="170"/>
      <c r="Y91" s="170"/>
      <c r="Z91" s="170"/>
      <c r="AA91" s="170"/>
      <c r="AB91" s="170"/>
      <c r="AC91" s="170"/>
    </row>
    <row r="92" spans="1:29" s="72" customFormat="1" ht="15.75" customHeight="1">
      <c r="A92" s="98" t="s">
        <v>1607</v>
      </c>
      <c r="B92" s="133">
        <f t="shared" si="14"/>
        <v>0</v>
      </c>
      <c r="C92" s="133">
        <f t="shared" si="15"/>
        <v>0</v>
      </c>
      <c r="D92" s="170"/>
      <c r="E92" s="170"/>
      <c r="F92" s="170"/>
      <c r="G92" s="170"/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70"/>
      <c r="U92" s="133">
        <f t="shared" si="16"/>
        <v>0</v>
      </c>
      <c r="V92" s="170"/>
      <c r="W92" s="170"/>
      <c r="X92" s="170"/>
      <c r="Y92" s="170"/>
      <c r="Z92" s="170"/>
      <c r="AA92" s="170"/>
      <c r="AB92" s="170"/>
      <c r="AC92" s="170"/>
    </row>
    <row r="93" spans="1:29" s="72" customFormat="1" ht="15.75" customHeight="1">
      <c r="A93" s="98" t="s">
        <v>1608</v>
      </c>
      <c r="B93" s="133">
        <f t="shared" si="14"/>
        <v>0</v>
      </c>
      <c r="C93" s="133">
        <f t="shared" si="15"/>
        <v>0</v>
      </c>
      <c r="D93" s="170"/>
      <c r="E93" s="170"/>
      <c r="F93" s="170"/>
      <c r="G93" s="170"/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70"/>
      <c r="U93" s="133">
        <f t="shared" si="16"/>
        <v>0</v>
      </c>
      <c r="V93" s="170"/>
      <c r="W93" s="170"/>
      <c r="X93" s="170"/>
      <c r="Y93" s="170"/>
      <c r="Z93" s="170"/>
      <c r="AA93" s="170"/>
      <c r="AB93" s="170"/>
      <c r="AC93" s="170"/>
    </row>
    <row r="94" spans="1:29" s="72" customFormat="1" ht="15.75" customHeight="1">
      <c r="A94" s="98" t="s">
        <v>1609</v>
      </c>
      <c r="B94" s="133">
        <f t="shared" si="14"/>
        <v>0</v>
      </c>
      <c r="C94" s="133">
        <f t="shared" si="15"/>
        <v>0</v>
      </c>
      <c r="D94" s="170"/>
      <c r="E94" s="170"/>
      <c r="F94" s="170"/>
      <c r="G94" s="170"/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70"/>
      <c r="U94" s="133">
        <f t="shared" si="16"/>
        <v>0</v>
      </c>
      <c r="V94" s="170"/>
      <c r="W94" s="170"/>
      <c r="X94" s="170"/>
      <c r="Y94" s="170"/>
      <c r="Z94" s="170"/>
      <c r="AA94" s="170"/>
      <c r="AB94" s="170"/>
      <c r="AC94" s="170"/>
    </row>
    <row r="95" spans="1:29" s="72" customFormat="1" ht="15.75" customHeight="1">
      <c r="A95" s="98" t="s">
        <v>1610</v>
      </c>
      <c r="B95" s="133">
        <f t="shared" si="14"/>
        <v>0</v>
      </c>
      <c r="C95" s="133">
        <f t="shared" si="15"/>
        <v>0</v>
      </c>
      <c r="D95" s="170"/>
      <c r="E95" s="170"/>
      <c r="F95" s="170"/>
      <c r="G95" s="170"/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70"/>
      <c r="U95" s="133">
        <f t="shared" si="16"/>
        <v>0</v>
      </c>
      <c r="V95" s="170"/>
      <c r="W95" s="170"/>
      <c r="X95" s="170"/>
      <c r="Y95" s="170"/>
      <c r="Z95" s="170"/>
      <c r="AA95" s="170"/>
      <c r="AB95" s="170"/>
      <c r="AC95" s="170"/>
    </row>
    <row r="96" spans="1:29" s="72" customFormat="1" ht="15.75" customHeight="1">
      <c r="A96" s="98" t="s">
        <v>1611</v>
      </c>
      <c r="B96" s="133">
        <f t="shared" si="14"/>
        <v>0</v>
      </c>
      <c r="C96" s="133">
        <f t="shared" si="15"/>
        <v>0</v>
      </c>
      <c r="D96" s="170"/>
      <c r="E96" s="170"/>
      <c r="F96" s="170"/>
      <c r="G96" s="170"/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70"/>
      <c r="U96" s="133">
        <f t="shared" si="16"/>
        <v>0</v>
      </c>
      <c r="V96" s="170"/>
      <c r="W96" s="170"/>
      <c r="X96" s="170"/>
      <c r="Y96" s="170"/>
      <c r="Z96" s="170"/>
      <c r="AA96" s="170"/>
      <c r="AB96" s="170"/>
      <c r="AC96" s="170"/>
    </row>
    <row r="97" spans="1:29" s="72" customFormat="1" ht="15.75" customHeight="1">
      <c r="A97" s="98" t="s">
        <v>1612</v>
      </c>
      <c r="B97" s="133">
        <f t="shared" si="14"/>
        <v>0</v>
      </c>
      <c r="C97" s="133">
        <f t="shared" si="15"/>
        <v>0</v>
      </c>
      <c r="D97" s="170"/>
      <c r="E97" s="170"/>
      <c r="F97" s="170"/>
      <c r="G97" s="170"/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70"/>
      <c r="U97" s="133">
        <f t="shared" si="16"/>
        <v>0</v>
      </c>
      <c r="V97" s="170"/>
      <c r="W97" s="170"/>
      <c r="X97" s="170"/>
      <c r="Y97" s="170"/>
      <c r="Z97" s="170"/>
      <c r="AA97" s="170"/>
      <c r="AB97" s="170"/>
      <c r="AC97" s="170"/>
    </row>
    <row r="98" spans="1:29" s="72" customFormat="1" ht="15.75" customHeight="1">
      <c r="A98" s="98" t="s">
        <v>1613</v>
      </c>
      <c r="B98" s="133">
        <f t="shared" si="14"/>
        <v>0</v>
      </c>
      <c r="C98" s="133">
        <f t="shared" si="15"/>
        <v>0</v>
      </c>
      <c r="D98" s="133">
        <f aca="true" t="shared" si="21" ref="D98:AC98">SUM(D99:D100)</f>
        <v>0</v>
      </c>
      <c r="E98" s="133">
        <f t="shared" si="21"/>
        <v>0</v>
      </c>
      <c r="F98" s="133">
        <f t="shared" si="21"/>
        <v>0</v>
      </c>
      <c r="G98" s="133">
        <f t="shared" si="21"/>
        <v>0</v>
      </c>
      <c r="H98" s="133">
        <f t="shared" si="21"/>
        <v>0</v>
      </c>
      <c r="I98" s="133">
        <f t="shared" si="21"/>
        <v>0</v>
      </c>
      <c r="J98" s="133">
        <f t="shared" si="21"/>
        <v>0</v>
      </c>
      <c r="K98" s="133">
        <f t="shared" si="21"/>
        <v>0</v>
      </c>
      <c r="L98" s="133">
        <f t="shared" si="21"/>
        <v>0</v>
      </c>
      <c r="M98" s="133">
        <f t="shared" si="21"/>
        <v>0</v>
      </c>
      <c r="N98" s="133">
        <f t="shared" si="21"/>
        <v>0</v>
      </c>
      <c r="O98" s="133">
        <f t="shared" si="21"/>
        <v>0</v>
      </c>
      <c r="P98" s="133">
        <f t="shared" si="21"/>
        <v>0</v>
      </c>
      <c r="Q98" s="133">
        <f t="shared" si="21"/>
        <v>0</v>
      </c>
      <c r="R98" s="133">
        <f t="shared" si="21"/>
        <v>0</v>
      </c>
      <c r="S98" s="133">
        <f t="shared" si="21"/>
        <v>0</v>
      </c>
      <c r="T98" s="133">
        <f t="shared" si="21"/>
        <v>0</v>
      </c>
      <c r="U98" s="133">
        <f t="shared" si="16"/>
        <v>0</v>
      </c>
      <c r="V98" s="133">
        <f t="shared" si="21"/>
        <v>0</v>
      </c>
      <c r="W98" s="133">
        <f t="shared" si="21"/>
        <v>0</v>
      </c>
      <c r="X98" s="133">
        <f t="shared" si="21"/>
        <v>0</v>
      </c>
      <c r="Y98" s="133">
        <f t="shared" si="21"/>
        <v>0</v>
      </c>
      <c r="Z98" s="133">
        <f t="shared" si="21"/>
        <v>0</v>
      </c>
      <c r="AA98" s="133">
        <f t="shared" si="21"/>
        <v>0</v>
      </c>
      <c r="AB98" s="133">
        <f t="shared" si="21"/>
        <v>0</v>
      </c>
      <c r="AC98" s="133">
        <f t="shared" si="21"/>
        <v>0</v>
      </c>
    </row>
    <row r="99" spans="1:29" s="72" customFormat="1" ht="15.75" customHeight="1">
      <c r="A99" s="98" t="s">
        <v>1614</v>
      </c>
      <c r="B99" s="133">
        <f t="shared" si="14"/>
        <v>0</v>
      </c>
      <c r="C99" s="133">
        <f t="shared" si="15"/>
        <v>0</v>
      </c>
      <c r="D99" s="170"/>
      <c r="E99" s="170"/>
      <c r="F99" s="170"/>
      <c r="G99" s="170"/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70"/>
      <c r="U99" s="133">
        <f t="shared" si="16"/>
        <v>0</v>
      </c>
      <c r="V99" s="170"/>
      <c r="W99" s="170"/>
      <c r="X99" s="170"/>
      <c r="Y99" s="170"/>
      <c r="Z99" s="170"/>
      <c r="AA99" s="170"/>
      <c r="AB99" s="170"/>
      <c r="AC99" s="170"/>
    </row>
    <row r="100" spans="1:29" s="72" customFormat="1" ht="15.75" customHeight="1">
      <c r="A100" s="98" t="s">
        <v>1615</v>
      </c>
      <c r="B100" s="133">
        <f t="shared" si="14"/>
        <v>0</v>
      </c>
      <c r="C100" s="133">
        <f t="shared" si="15"/>
        <v>0</v>
      </c>
      <c r="D100" s="133">
        <f aca="true" t="shared" si="22" ref="D100:AC100">SUM(D101:D110)</f>
        <v>0</v>
      </c>
      <c r="E100" s="133">
        <f t="shared" si="22"/>
        <v>0</v>
      </c>
      <c r="F100" s="133">
        <f t="shared" si="22"/>
        <v>0</v>
      </c>
      <c r="G100" s="133">
        <f t="shared" si="22"/>
        <v>0</v>
      </c>
      <c r="H100" s="133">
        <f t="shared" si="22"/>
        <v>0</v>
      </c>
      <c r="I100" s="133">
        <f t="shared" si="22"/>
        <v>0</v>
      </c>
      <c r="J100" s="133">
        <f t="shared" si="22"/>
        <v>0</v>
      </c>
      <c r="K100" s="133">
        <f t="shared" si="22"/>
        <v>0</v>
      </c>
      <c r="L100" s="133">
        <f t="shared" si="22"/>
        <v>0</v>
      </c>
      <c r="M100" s="133">
        <f t="shared" si="22"/>
        <v>0</v>
      </c>
      <c r="N100" s="133">
        <f t="shared" si="22"/>
        <v>0</v>
      </c>
      <c r="O100" s="133">
        <f t="shared" si="22"/>
        <v>0</v>
      </c>
      <c r="P100" s="133">
        <f t="shared" si="22"/>
        <v>0</v>
      </c>
      <c r="Q100" s="133">
        <f t="shared" si="22"/>
        <v>0</v>
      </c>
      <c r="R100" s="133">
        <f t="shared" si="22"/>
        <v>0</v>
      </c>
      <c r="S100" s="133">
        <f t="shared" si="22"/>
        <v>0</v>
      </c>
      <c r="T100" s="133">
        <f t="shared" si="22"/>
        <v>0</v>
      </c>
      <c r="U100" s="133">
        <f t="shared" si="16"/>
        <v>0</v>
      </c>
      <c r="V100" s="133">
        <f t="shared" si="22"/>
        <v>0</v>
      </c>
      <c r="W100" s="133">
        <f t="shared" si="22"/>
        <v>0</v>
      </c>
      <c r="X100" s="133">
        <f t="shared" si="22"/>
        <v>0</v>
      </c>
      <c r="Y100" s="133">
        <f t="shared" si="22"/>
        <v>0</v>
      </c>
      <c r="Z100" s="133">
        <f t="shared" si="22"/>
        <v>0</v>
      </c>
      <c r="AA100" s="133">
        <f t="shared" si="22"/>
        <v>0</v>
      </c>
      <c r="AB100" s="133">
        <f t="shared" si="22"/>
        <v>0</v>
      </c>
      <c r="AC100" s="133">
        <f t="shared" si="22"/>
        <v>0</v>
      </c>
    </row>
    <row r="101" spans="1:29" s="72" customFormat="1" ht="15.75" customHeight="1">
      <c r="A101" s="98" t="s">
        <v>1616</v>
      </c>
      <c r="B101" s="133">
        <f t="shared" si="14"/>
        <v>0</v>
      </c>
      <c r="C101" s="133">
        <f t="shared" si="15"/>
        <v>0</v>
      </c>
      <c r="D101" s="170"/>
      <c r="E101" s="170"/>
      <c r="F101" s="170"/>
      <c r="G101" s="170"/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70"/>
      <c r="U101" s="133">
        <f t="shared" si="16"/>
        <v>0</v>
      </c>
      <c r="V101" s="170"/>
      <c r="W101" s="170"/>
      <c r="X101" s="170"/>
      <c r="Y101" s="170"/>
      <c r="Z101" s="170"/>
      <c r="AA101" s="170"/>
      <c r="AB101" s="170"/>
      <c r="AC101" s="170"/>
    </row>
    <row r="102" spans="1:29" s="72" customFormat="1" ht="15.75" customHeight="1">
      <c r="A102" s="98" t="s">
        <v>1617</v>
      </c>
      <c r="B102" s="133">
        <f t="shared" si="14"/>
        <v>0</v>
      </c>
      <c r="C102" s="133">
        <f t="shared" si="15"/>
        <v>0</v>
      </c>
      <c r="D102" s="170"/>
      <c r="E102" s="170"/>
      <c r="F102" s="170"/>
      <c r="G102" s="170"/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70"/>
      <c r="U102" s="133">
        <f t="shared" si="16"/>
        <v>0</v>
      </c>
      <c r="V102" s="170"/>
      <c r="W102" s="170"/>
      <c r="X102" s="170"/>
      <c r="Y102" s="170"/>
      <c r="Z102" s="170"/>
      <c r="AA102" s="170"/>
      <c r="AB102" s="170"/>
      <c r="AC102" s="170"/>
    </row>
    <row r="103" spans="1:29" s="72" customFormat="1" ht="15.75" customHeight="1">
      <c r="A103" s="98" t="s">
        <v>1618</v>
      </c>
      <c r="B103" s="133">
        <f t="shared" si="14"/>
        <v>0</v>
      </c>
      <c r="C103" s="133">
        <f t="shared" si="15"/>
        <v>0</v>
      </c>
      <c r="D103" s="170"/>
      <c r="E103" s="170"/>
      <c r="F103" s="170"/>
      <c r="G103" s="170"/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70"/>
      <c r="U103" s="133">
        <f t="shared" si="16"/>
        <v>0</v>
      </c>
      <c r="V103" s="170"/>
      <c r="W103" s="170"/>
      <c r="X103" s="170"/>
      <c r="Y103" s="170"/>
      <c r="Z103" s="170"/>
      <c r="AA103" s="170"/>
      <c r="AB103" s="170"/>
      <c r="AC103" s="170"/>
    </row>
    <row r="104" spans="1:29" s="72" customFormat="1" ht="15.75" customHeight="1">
      <c r="A104" s="98" t="s">
        <v>1619</v>
      </c>
      <c r="B104" s="133">
        <f t="shared" si="14"/>
        <v>0</v>
      </c>
      <c r="C104" s="133">
        <f t="shared" si="15"/>
        <v>0</v>
      </c>
      <c r="D104" s="170"/>
      <c r="E104" s="170"/>
      <c r="F104" s="170"/>
      <c r="G104" s="170"/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70"/>
      <c r="U104" s="133">
        <f t="shared" si="16"/>
        <v>0</v>
      </c>
      <c r="V104" s="170"/>
      <c r="W104" s="170"/>
      <c r="X104" s="170"/>
      <c r="Y104" s="170"/>
      <c r="Z104" s="170"/>
      <c r="AA104" s="170"/>
      <c r="AB104" s="170"/>
      <c r="AC104" s="170"/>
    </row>
    <row r="105" spans="1:29" s="72" customFormat="1" ht="15.75" customHeight="1">
      <c r="A105" s="98" t="s">
        <v>1620</v>
      </c>
      <c r="B105" s="133">
        <f t="shared" si="14"/>
        <v>0</v>
      </c>
      <c r="C105" s="133">
        <f t="shared" si="15"/>
        <v>0</v>
      </c>
      <c r="D105" s="170"/>
      <c r="E105" s="170"/>
      <c r="F105" s="170"/>
      <c r="G105" s="170"/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70"/>
      <c r="U105" s="133">
        <f t="shared" si="16"/>
        <v>0</v>
      </c>
      <c r="V105" s="170"/>
      <c r="W105" s="170"/>
      <c r="X105" s="170"/>
      <c r="Y105" s="170"/>
      <c r="Z105" s="170"/>
      <c r="AA105" s="170"/>
      <c r="AB105" s="170"/>
      <c r="AC105" s="170"/>
    </row>
    <row r="106" spans="1:29" s="72" customFormat="1" ht="15.75" customHeight="1">
      <c r="A106" s="98" t="s">
        <v>1621</v>
      </c>
      <c r="B106" s="133">
        <f t="shared" si="14"/>
        <v>0</v>
      </c>
      <c r="C106" s="133">
        <f t="shared" si="15"/>
        <v>0</v>
      </c>
      <c r="D106" s="170"/>
      <c r="E106" s="170"/>
      <c r="F106" s="170"/>
      <c r="G106" s="170"/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70"/>
      <c r="U106" s="133">
        <f t="shared" si="16"/>
        <v>0</v>
      </c>
      <c r="V106" s="170"/>
      <c r="W106" s="170"/>
      <c r="X106" s="170"/>
      <c r="Y106" s="170"/>
      <c r="Z106" s="170"/>
      <c r="AA106" s="170"/>
      <c r="AB106" s="170"/>
      <c r="AC106" s="170"/>
    </row>
    <row r="107" spans="1:29" s="72" customFormat="1" ht="15.75" customHeight="1">
      <c r="A107" s="98" t="s">
        <v>1622</v>
      </c>
      <c r="B107" s="133">
        <f t="shared" si="14"/>
        <v>0</v>
      </c>
      <c r="C107" s="133">
        <f t="shared" si="15"/>
        <v>0</v>
      </c>
      <c r="D107" s="170"/>
      <c r="E107" s="170"/>
      <c r="F107" s="170"/>
      <c r="G107" s="170"/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70"/>
      <c r="U107" s="133">
        <f t="shared" si="16"/>
        <v>0</v>
      </c>
      <c r="V107" s="170"/>
      <c r="W107" s="170"/>
      <c r="X107" s="170"/>
      <c r="Y107" s="170"/>
      <c r="Z107" s="170"/>
      <c r="AA107" s="170"/>
      <c r="AB107" s="170"/>
      <c r="AC107" s="170"/>
    </row>
    <row r="108" spans="1:29" s="72" customFormat="1" ht="15.75" customHeight="1">
      <c r="A108" s="98" t="s">
        <v>1623</v>
      </c>
      <c r="B108" s="133">
        <f t="shared" si="14"/>
        <v>0</v>
      </c>
      <c r="C108" s="133">
        <f t="shared" si="15"/>
        <v>0</v>
      </c>
      <c r="D108" s="170"/>
      <c r="E108" s="170"/>
      <c r="F108" s="170"/>
      <c r="G108" s="170"/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70"/>
      <c r="U108" s="133">
        <f t="shared" si="16"/>
        <v>0</v>
      </c>
      <c r="V108" s="170"/>
      <c r="W108" s="170"/>
      <c r="X108" s="170"/>
      <c r="Y108" s="170"/>
      <c r="Z108" s="170"/>
      <c r="AA108" s="170"/>
      <c r="AB108" s="170"/>
      <c r="AC108" s="170"/>
    </row>
    <row r="109" spans="1:29" s="72" customFormat="1" ht="15.75" customHeight="1">
      <c r="A109" s="98" t="s">
        <v>1624</v>
      </c>
      <c r="B109" s="133">
        <f t="shared" si="14"/>
        <v>0</v>
      </c>
      <c r="C109" s="133">
        <f t="shared" si="15"/>
        <v>0</v>
      </c>
      <c r="D109" s="170"/>
      <c r="E109" s="170"/>
      <c r="F109" s="170"/>
      <c r="G109" s="170"/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70"/>
      <c r="U109" s="133">
        <f t="shared" si="16"/>
        <v>0</v>
      </c>
      <c r="V109" s="170"/>
      <c r="W109" s="170"/>
      <c r="X109" s="170"/>
      <c r="Y109" s="170"/>
      <c r="Z109" s="170"/>
      <c r="AA109" s="170"/>
      <c r="AB109" s="170"/>
      <c r="AC109" s="170"/>
    </row>
    <row r="110" spans="1:29" s="72" customFormat="1" ht="15.75" customHeight="1">
      <c r="A110" s="98" t="s">
        <v>1625</v>
      </c>
      <c r="B110" s="133">
        <f t="shared" si="14"/>
        <v>0</v>
      </c>
      <c r="C110" s="133">
        <f t="shared" si="15"/>
        <v>0</v>
      </c>
      <c r="D110" s="170"/>
      <c r="E110" s="170"/>
      <c r="F110" s="170"/>
      <c r="G110" s="170"/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70"/>
      <c r="U110" s="133">
        <f t="shared" si="16"/>
        <v>0</v>
      </c>
      <c r="V110" s="170"/>
      <c r="W110" s="170"/>
      <c r="X110" s="170"/>
      <c r="Y110" s="170"/>
      <c r="Z110" s="170"/>
      <c r="AA110" s="170"/>
      <c r="AB110" s="170"/>
      <c r="AC110" s="170"/>
    </row>
    <row r="111" spans="1:29" s="72" customFormat="1" ht="15.75" customHeight="1">
      <c r="A111" s="98" t="s">
        <v>1626</v>
      </c>
      <c r="B111" s="133">
        <f t="shared" si="14"/>
        <v>0</v>
      </c>
      <c r="C111" s="133">
        <f t="shared" si="15"/>
        <v>0</v>
      </c>
      <c r="D111" s="133">
        <f aca="true" t="shared" si="23" ref="D111:AC111">SUM(D112:D113)</f>
        <v>0</v>
      </c>
      <c r="E111" s="133">
        <f t="shared" si="23"/>
        <v>0</v>
      </c>
      <c r="F111" s="133">
        <f t="shared" si="23"/>
        <v>0</v>
      </c>
      <c r="G111" s="133">
        <f t="shared" si="23"/>
        <v>0</v>
      </c>
      <c r="H111" s="133">
        <f t="shared" si="23"/>
        <v>0</v>
      </c>
      <c r="I111" s="133">
        <f t="shared" si="23"/>
        <v>0</v>
      </c>
      <c r="J111" s="133">
        <f t="shared" si="23"/>
        <v>0</v>
      </c>
      <c r="K111" s="133">
        <f t="shared" si="23"/>
        <v>0</v>
      </c>
      <c r="L111" s="133">
        <f t="shared" si="23"/>
        <v>0</v>
      </c>
      <c r="M111" s="133">
        <f t="shared" si="23"/>
        <v>0</v>
      </c>
      <c r="N111" s="133">
        <f t="shared" si="23"/>
        <v>0</v>
      </c>
      <c r="O111" s="133">
        <f t="shared" si="23"/>
        <v>0</v>
      </c>
      <c r="P111" s="133">
        <f t="shared" si="23"/>
        <v>0</v>
      </c>
      <c r="Q111" s="133">
        <f t="shared" si="23"/>
        <v>0</v>
      </c>
      <c r="R111" s="133">
        <f t="shared" si="23"/>
        <v>0</v>
      </c>
      <c r="S111" s="133">
        <f t="shared" si="23"/>
        <v>0</v>
      </c>
      <c r="T111" s="133">
        <f t="shared" si="23"/>
        <v>0</v>
      </c>
      <c r="U111" s="133">
        <f t="shared" si="16"/>
        <v>0</v>
      </c>
      <c r="V111" s="133">
        <f t="shared" si="23"/>
        <v>0</v>
      </c>
      <c r="W111" s="133">
        <f t="shared" si="23"/>
        <v>0</v>
      </c>
      <c r="X111" s="133">
        <f t="shared" si="23"/>
        <v>0</v>
      </c>
      <c r="Y111" s="133">
        <f t="shared" si="23"/>
        <v>0</v>
      </c>
      <c r="Z111" s="133">
        <f t="shared" si="23"/>
        <v>0</v>
      </c>
      <c r="AA111" s="133">
        <f t="shared" si="23"/>
        <v>0</v>
      </c>
      <c r="AB111" s="133">
        <f t="shared" si="23"/>
        <v>0</v>
      </c>
      <c r="AC111" s="133">
        <f t="shared" si="23"/>
        <v>0</v>
      </c>
    </row>
    <row r="112" spans="1:29" s="72" customFormat="1" ht="15.75" customHeight="1">
      <c r="A112" s="98" t="s">
        <v>1627</v>
      </c>
      <c r="B112" s="133">
        <f t="shared" si="14"/>
        <v>0</v>
      </c>
      <c r="C112" s="133">
        <f t="shared" si="15"/>
        <v>0</v>
      </c>
      <c r="D112" s="170"/>
      <c r="E112" s="170"/>
      <c r="F112" s="170"/>
      <c r="G112" s="170"/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70"/>
      <c r="U112" s="133">
        <f t="shared" si="16"/>
        <v>0</v>
      </c>
      <c r="V112" s="170"/>
      <c r="W112" s="170"/>
      <c r="X112" s="170"/>
      <c r="Y112" s="170"/>
      <c r="Z112" s="170"/>
      <c r="AA112" s="170"/>
      <c r="AB112" s="170"/>
      <c r="AC112" s="170"/>
    </row>
    <row r="113" spans="1:29" s="72" customFormat="1" ht="15.75" customHeight="1">
      <c r="A113" s="98" t="s">
        <v>1628</v>
      </c>
      <c r="B113" s="133">
        <f t="shared" si="14"/>
        <v>0</v>
      </c>
      <c r="C113" s="133">
        <f t="shared" si="15"/>
        <v>0</v>
      </c>
      <c r="D113" s="133">
        <f aca="true" t="shared" si="24" ref="D113:AC113">SUM(D114:D119)</f>
        <v>0</v>
      </c>
      <c r="E113" s="133">
        <f t="shared" si="24"/>
        <v>0</v>
      </c>
      <c r="F113" s="133">
        <f t="shared" si="24"/>
        <v>0</v>
      </c>
      <c r="G113" s="133">
        <f t="shared" si="24"/>
        <v>0</v>
      </c>
      <c r="H113" s="133">
        <f t="shared" si="24"/>
        <v>0</v>
      </c>
      <c r="I113" s="133">
        <f t="shared" si="24"/>
        <v>0</v>
      </c>
      <c r="J113" s="133">
        <f t="shared" si="24"/>
        <v>0</v>
      </c>
      <c r="K113" s="133">
        <f t="shared" si="24"/>
        <v>0</v>
      </c>
      <c r="L113" s="133">
        <f t="shared" si="24"/>
        <v>0</v>
      </c>
      <c r="M113" s="133">
        <f t="shared" si="24"/>
        <v>0</v>
      </c>
      <c r="N113" s="133">
        <f t="shared" si="24"/>
        <v>0</v>
      </c>
      <c r="O113" s="133">
        <f t="shared" si="24"/>
        <v>0</v>
      </c>
      <c r="P113" s="133">
        <f t="shared" si="24"/>
        <v>0</v>
      </c>
      <c r="Q113" s="133">
        <f t="shared" si="24"/>
        <v>0</v>
      </c>
      <c r="R113" s="133">
        <f t="shared" si="24"/>
        <v>0</v>
      </c>
      <c r="S113" s="133">
        <f t="shared" si="24"/>
        <v>0</v>
      </c>
      <c r="T113" s="133">
        <f t="shared" si="24"/>
        <v>0</v>
      </c>
      <c r="U113" s="133">
        <f t="shared" si="16"/>
        <v>0</v>
      </c>
      <c r="V113" s="133">
        <f t="shared" si="24"/>
        <v>0</v>
      </c>
      <c r="W113" s="133">
        <f t="shared" si="24"/>
        <v>0</v>
      </c>
      <c r="X113" s="133">
        <f t="shared" si="24"/>
        <v>0</v>
      </c>
      <c r="Y113" s="133">
        <f t="shared" si="24"/>
        <v>0</v>
      </c>
      <c r="Z113" s="133">
        <f t="shared" si="24"/>
        <v>0</v>
      </c>
      <c r="AA113" s="133">
        <f t="shared" si="24"/>
        <v>0</v>
      </c>
      <c r="AB113" s="133">
        <f t="shared" si="24"/>
        <v>0</v>
      </c>
      <c r="AC113" s="133">
        <f t="shared" si="24"/>
        <v>0</v>
      </c>
    </row>
    <row r="114" spans="1:29" s="72" customFormat="1" ht="15.75" customHeight="1">
      <c r="A114" s="98" t="s">
        <v>1629</v>
      </c>
      <c r="B114" s="133">
        <f t="shared" si="14"/>
        <v>0</v>
      </c>
      <c r="C114" s="133">
        <f t="shared" si="15"/>
        <v>0</v>
      </c>
      <c r="D114" s="170"/>
      <c r="E114" s="170"/>
      <c r="F114" s="170"/>
      <c r="G114" s="170"/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70"/>
      <c r="U114" s="133">
        <f t="shared" si="16"/>
        <v>0</v>
      </c>
      <c r="V114" s="170"/>
      <c r="W114" s="170"/>
      <c r="X114" s="170"/>
      <c r="Y114" s="170"/>
      <c r="Z114" s="170"/>
      <c r="AA114" s="170"/>
      <c r="AB114" s="170"/>
      <c r="AC114" s="170"/>
    </row>
    <row r="115" spans="1:29" s="72" customFormat="1" ht="15.75" customHeight="1">
      <c r="A115" s="98" t="s">
        <v>1630</v>
      </c>
      <c r="B115" s="133">
        <f t="shared" si="14"/>
        <v>0</v>
      </c>
      <c r="C115" s="133">
        <f t="shared" si="15"/>
        <v>0</v>
      </c>
      <c r="D115" s="170"/>
      <c r="E115" s="170"/>
      <c r="F115" s="170"/>
      <c r="G115" s="170"/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70"/>
      <c r="U115" s="133">
        <f t="shared" si="16"/>
        <v>0</v>
      </c>
      <c r="V115" s="170"/>
      <c r="W115" s="170"/>
      <c r="X115" s="170"/>
      <c r="Y115" s="170"/>
      <c r="Z115" s="170"/>
      <c r="AA115" s="170"/>
      <c r="AB115" s="170"/>
      <c r="AC115" s="170"/>
    </row>
    <row r="116" spans="1:29" s="72" customFormat="1" ht="15.75" customHeight="1">
      <c r="A116" s="98" t="s">
        <v>1631</v>
      </c>
      <c r="B116" s="133">
        <f t="shared" si="14"/>
        <v>0</v>
      </c>
      <c r="C116" s="133">
        <f t="shared" si="15"/>
        <v>0</v>
      </c>
      <c r="D116" s="170"/>
      <c r="E116" s="170"/>
      <c r="F116" s="170"/>
      <c r="G116" s="170"/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70"/>
      <c r="U116" s="133">
        <f t="shared" si="16"/>
        <v>0</v>
      </c>
      <c r="V116" s="170"/>
      <c r="W116" s="170"/>
      <c r="X116" s="170"/>
      <c r="Y116" s="170"/>
      <c r="Z116" s="170"/>
      <c r="AA116" s="170"/>
      <c r="AB116" s="170"/>
      <c r="AC116" s="170"/>
    </row>
    <row r="117" spans="1:29" s="72" customFormat="1" ht="15.75" customHeight="1">
      <c r="A117" s="98" t="s">
        <v>1632</v>
      </c>
      <c r="B117" s="133">
        <f t="shared" si="14"/>
        <v>0</v>
      </c>
      <c r="C117" s="133">
        <f t="shared" si="15"/>
        <v>0</v>
      </c>
      <c r="D117" s="170"/>
      <c r="E117" s="170"/>
      <c r="F117" s="170"/>
      <c r="G117" s="170"/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70"/>
      <c r="U117" s="133">
        <f t="shared" si="16"/>
        <v>0</v>
      </c>
      <c r="V117" s="170"/>
      <c r="W117" s="170"/>
      <c r="X117" s="170"/>
      <c r="Y117" s="170"/>
      <c r="Z117" s="170"/>
      <c r="AA117" s="170"/>
      <c r="AB117" s="170"/>
      <c r="AC117" s="170"/>
    </row>
    <row r="118" spans="1:29" s="72" customFormat="1" ht="15.75" customHeight="1">
      <c r="A118" s="98" t="s">
        <v>1633</v>
      </c>
      <c r="B118" s="133">
        <f t="shared" si="14"/>
        <v>0</v>
      </c>
      <c r="C118" s="133">
        <f t="shared" si="15"/>
        <v>0</v>
      </c>
      <c r="D118" s="170"/>
      <c r="E118" s="170"/>
      <c r="F118" s="170"/>
      <c r="G118" s="170"/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70"/>
      <c r="U118" s="133">
        <f t="shared" si="16"/>
        <v>0</v>
      </c>
      <c r="V118" s="170"/>
      <c r="W118" s="170"/>
      <c r="X118" s="170"/>
      <c r="Y118" s="170"/>
      <c r="Z118" s="170"/>
      <c r="AA118" s="170"/>
      <c r="AB118" s="170"/>
      <c r="AC118" s="170"/>
    </row>
    <row r="119" spans="1:29" s="72" customFormat="1" ht="15.75" customHeight="1">
      <c r="A119" s="98" t="s">
        <v>1634</v>
      </c>
      <c r="B119" s="133">
        <f t="shared" si="14"/>
        <v>0</v>
      </c>
      <c r="C119" s="133">
        <f t="shared" si="15"/>
        <v>0</v>
      </c>
      <c r="D119" s="170"/>
      <c r="E119" s="170"/>
      <c r="F119" s="170"/>
      <c r="G119" s="170"/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70"/>
      <c r="U119" s="133">
        <f t="shared" si="16"/>
        <v>0</v>
      </c>
      <c r="V119" s="170"/>
      <c r="W119" s="170"/>
      <c r="X119" s="170"/>
      <c r="Y119" s="170"/>
      <c r="Z119" s="170"/>
      <c r="AA119" s="170"/>
      <c r="AB119" s="170"/>
      <c r="AC119" s="170"/>
    </row>
    <row r="120" spans="1:29" s="72" customFormat="1" ht="15.75" customHeight="1">
      <c r="A120" s="98" t="s">
        <v>1635</v>
      </c>
      <c r="B120" s="133">
        <f t="shared" si="14"/>
        <v>0</v>
      </c>
      <c r="C120" s="133">
        <f t="shared" si="15"/>
        <v>0</v>
      </c>
      <c r="D120" s="133">
        <f aca="true" t="shared" si="25" ref="D120:AC120">SUM(D121:D122)</f>
        <v>0</v>
      </c>
      <c r="E120" s="133">
        <f t="shared" si="25"/>
        <v>0</v>
      </c>
      <c r="F120" s="133">
        <f t="shared" si="25"/>
        <v>0</v>
      </c>
      <c r="G120" s="133">
        <f t="shared" si="25"/>
        <v>0</v>
      </c>
      <c r="H120" s="133">
        <f t="shared" si="25"/>
        <v>0</v>
      </c>
      <c r="I120" s="133">
        <f t="shared" si="25"/>
        <v>0</v>
      </c>
      <c r="J120" s="133">
        <f t="shared" si="25"/>
        <v>0</v>
      </c>
      <c r="K120" s="133">
        <f t="shared" si="25"/>
        <v>0</v>
      </c>
      <c r="L120" s="133">
        <f t="shared" si="25"/>
        <v>0</v>
      </c>
      <c r="M120" s="133">
        <f t="shared" si="25"/>
        <v>0</v>
      </c>
      <c r="N120" s="133">
        <f t="shared" si="25"/>
        <v>0</v>
      </c>
      <c r="O120" s="133">
        <f t="shared" si="25"/>
        <v>0</v>
      </c>
      <c r="P120" s="133">
        <f t="shared" si="25"/>
        <v>0</v>
      </c>
      <c r="Q120" s="133">
        <f t="shared" si="25"/>
        <v>0</v>
      </c>
      <c r="R120" s="133">
        <f t="shared" si="25"/>
        <v>0</v>
      </c>
      <c r="S120" s="133">
        <f t="shared" si="25"/>
        <v>0</v>
      </c>
      <c r="T120" s="133">
        <f t="shared" si="25"/>
        <v>0</v>
      </c>
      <c r="U120" s="133">
        <f t="shared" si="16"/>
        <v>0</v>
      </c>
      <c r="V120" s="133">
        <f t="shared" si="25"/>
        <v>0</v>
      </c>
      <c r="W120" s="133">
        <f t="shared" si="25"/>
        <v>0</v>
      </c>
      <c r="X120" s="133">
        <f t="shared" si="25"/>
        <v>0</v>
      </c>
      <c r="Y120" s="133">
        <f t="shared" si="25"/>
        <v>0</v>
      </c>
      <c r="Z120" s="133">
        <f t="shared" si="25"/>
        <v>0</v>
      </c>
      <c r="AA120" s="133">
        <f t="shared" si="25"/>
        <v>0</v>
      </c>
      <c r="AB120" s="133">
        <f t="shared" si="25"/>
        <v>0</v>
      </c>
      <c r="AC120" s="133">
        <f t="shared" si="25"/>
        <v>0</v>
      </c>
    </row>
    <row r="121" spans="1:29" s="72" customFormat="1" ht="15.75" customHeight="1">
      <c r="A121" s="98" t="s">
        <v>1636</v>
      </c>
      <c r="B121" s="133">
        <f t="shared" si="14"/>
        <v>0</v>
      </c>
      <c r="C121" s="133">
        <f t="shared" si="15"/>
        <v>0</v>
      </c>
      <c r="D121" s="170"/>
      <c r="E121" s="170"/>
      <c r="F121" s="170"/>
      <c r="G121" s="170"/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70"/>
      <c r="U121" s="133">
        <f t="shared" si="16"/>
        <v>0</v>
      </c>
      <c r="V121" s="170"/>
      <c r="W121" s="170"/>
      <c r="X121" s="170"/>
      <c r="Y121" s="170"/>
      <c r="Z121" s="170"/>
      <c r="AA121" s="170"/>
      <c r="AB121" s="170"/>
      <c r="AC121" s="170"/>
    </row>
    <row r="122" spans="1:29" s="72" customFormat="1" ht="15.75" customHeight="1">
      <c r="A122" s="98" t="s">
        <v>1637</v>
      </c>
      <c r="B122" s="133">
        <f t="shared" si="14"/>
        <v>0</v>
      </c>
      <c r="C122" s="133">
        <f t="shared" si="15"/>
        <v>0</v>
      </c>
      <c r="D122" s="133">
        <f aca="true" t="shared" si="26" ref="D122:AC122">SUM(D123:D128)</f>
        <v>0</v>
      </c>
      <c r="E122" s="133">
        <f t="shared" si="26"/>
        <v>0</v>
      </c>
      <c r="F122" s="133">
        <f t="shared" si="26"/>
        <v>0</v>
      </c>
      <c r="G122" s="133">
        <f t="shared" si="26"/>
        <v>0</v>
      </c>
      <c r="H122" s="133">
        <f t="shared" si="26"/>
        <v>0</v>
      </c>
      <c r="I122" s="133">
        <f t="shared" si="26"/>
        <v>0</v>
      </c>
      <c r="J122" s="133">
        <f t="shared" si="26"/>
        <v>0</v>
      </c>
      <c r="K122" s="133">
        <f t="shared" si="26"/>
        <v>0</v>
      </c>
      <c r="L122" s="133">
        <f t="shared" si="26"/>
        <v>0</v>
      </c>
      <c r="M122" s="133">
        <f t="shared" si="26"/>
        <v>0</v>
      </c>
      <c r="N122" s="133">
        <f t="shared" si="26"/>
        <v>0</v>
      </c>
      <c r="O122" s="133">
        <f t="shared" si="26"/>
        <v>0</v>
      </c>
      <c r="P122" s="133">
        <f t="shared" si="26"/>
        <v>0</v>
      </c>
      <c r="Q122" s="133">
        <f t="shared" si="26"/>
        <v>0</v>
      </c>
      <c r="R122" s="133">
        <f t="shared" si="26"/>
        <v>0</v>
      </c>
      <c r="S122" s="133">
        <f t="shared" si="26"/>
        <v>0</v>
      </c>
      <c r="T122" s="133">
        <f t="shared" si="26"/>
        <v>0</v>
      </c>
      <c r="U122" s="133">
        <f t="shared" si="16"/>
        <v>0</v>
      </c>
      <c r="V122" s="133">
        <f t="shared" si="26"/>
        <v>0</v>
      </c>
      <c r="W122" s="133">
        <f t="shared" si="26"/>
        <v>0</v>
      </c>
      <c r="X122" s="133">
        <f t="shared" si="26"/>
        <v>0</v>
      </c>
      <c r="Y122" s="133">
        <f t="shared" si="26"/>
        <v>0</v>
      </c>
      <c r="Z122" s="133">
        <f t="shared" si="26"/>
        <v>0</v>
      </c>
      <c r="AA122" s="133">
        <f t="shared" si="26"/>
        <v>0</v>
      </c>
      <c r="AB122" s="133">
        <f t="shared" si="26"/>
        <v>0</v>
      </c>
      <c r="AC122" s="133">
        <f t="shared" si="26"/>
        <v>0</v>
      </c>
    </row>
    <row r="123" spans="1:29" s="72" customFormat="1" ht="15.75" customHeight="1">
      <c r="A123" s="98" t="s">
        <v>1638</v>
      </c>
      <c r="B123" s="133">
        <f t="shared" si="14"/>
        <v>0</v>
      </c>
      <c r="C123" s="133">
        <f t="shared" si="15"/>
        <v>0</v>
      </c>
      <c r="D123" s="170"/>
      <c r="E123" s="170"/>
      <c r="F123" s="170"/>
      <c r="G123" s="170"/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70"/>
      <c r="U123" s="133">
        <f t="shared" si="16"/>
        <v>0</v>
      </c>
      <c r="V123" s="170"/>
      <c r="W123" s="170"/>
      <c r="X123" s="170"/>
      <c r="Y123" s="170"/>
      <c r="Z123" s="170"/>
      <c r="AA123" s="170"/>
      <c r="AB123" s="170"/>
      <c r="AC123" s="170"/>
    </row>
    <row r="124" spans="1:29" s="72" customFormat="1" ht="15.75" customHeight="1">
      <c r="A124" s="98" t="s">
        <v>1639</v>
      </c>
      <c r="B124" s="133">
        <f t="shared" si="14"/>
        <v>0</v>
      </c>
      <c r="C124" s="133">
        <f t="shared" si="15"/>
        <v>0</v>
      </c>
      <c r="D124" s="170"/>
      <c r="E124" s="170"/>
      <c r="F124" s="170"/>
      <c r="G124" s="170"/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70"/>
      <c r="U124" s="133">
        <f t="shared" si="16"/>
        <v>0</v>
      </c>
      <c r="V124" s="170"/>
      <c r="W124" s="170"/>
      <c r="X124" s="170"/>
      <c r="Y124" s="170"/>
      <c r="Z124" s="170"/>
      <c r="AA124" s="170"/>
      <c r="AB124" s="170"/>
      <c r="AC124" s="170"/>
    </row>
    <row r="125" spans="1:29" s="72" customFormat="1" ht="15.75" customHeight="1">
      <c r="A125" s="98" t="s">
        <v>1640</v>
      </c>
      <c r="B125" s="133">
        <f t="shared" si="14"/>
        <v>0</v>
      </c>
      <c r="C125" s="133">
        <f t="shared" si="15"/>
        <v>0</v>
      </c>
      <c r="D125" s="170"/>
      <c r="E125" s="170"/>
      <c r="F125" s="170"/>
      <c r="G125" s="170"/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70"/>
      <c r="U125" s="133">
        <f t="shared" si="16"/>
        <v>0</v>
      </c>
      <c r="V125" s="170"/>
      <c r="W125" s="170"/>
      <c r="X125" s="170"/>
      <c r="Y125" s="170"/>
      <c r="Z125" s="170"/>
      <c r="AA125" s="170"/>
      <c r="AB125" s="170"/>
      <c r="AC125" s="170"/>
    </row>
    <row r="126" spans="1:29" s="72" customFormat="1" ht="15.75" customHeight="1">
      <c r="A126" s="98" t="s">
        <v>1641</v>
      </c>
      <c r="B126" s="133">
        <f t="shared" si="14"/>
        <v>0</v>
      </c>
      <c r="C126" s="133">
        <f t="shared" si="15"/>
        <v>0</v>
      </c>
      <c r="D126" s="170"/>
      <c r="E126" s="170"/>
      <c r="F126" s="170"/>
      <c r="G126" s="170"/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70"/>
      <c r="U126" s="133">
        <f t="shared" si="16"/>
        <v>0</v>
      </c>
      <c r="V126" s="170"/>
      <c r="W126" s="170"/>
      <c r="X126" s="170"/>
      <c r="Y126" s="170"/>
      <c r="Z126" s="170"/>
      <c r="AA126" s="170"/>
      <c r="AB126" s="170"/>
      <c r="AC126" s="170"/>
    </row>
    <row r="127" spans="1:29" s="72" customFormat="1" ht="15.75" customHeight="1">
      <c r="A127" s="98" t="s">
        <v>1642</v>
      </c>
      <c r="B127" s="133">
        <f t="shared" si="14"/>
        <v>0</v>
      </c>
      <c r="C127" s="133">
        <f t="shared" si="15"/>
        <v>0</v>
      </c>
      <c r="D127" s="170"/>
      <c r="E127" s="170"/>
      <c r="F127" s="170"/>
      <c r="G127" s="170"/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70"/>
      <c r="U127" s="133">
        <f t="shared" si="16"/>
        <v>0</v>
      </c>
      <c r="V127" s="170"/>
      <c r="W127" s="170"/>
      <c r="X127" s="170"/>
      <c r="Y127" s="170"/>
      <c r="Z127" s="170"/>
      <c r="AA127" s="170"/>
      <c r="AB127" s="170"/>
      <c r="AC127" s="170"/>
    </row>
    <row r="128" spans="1:29" s="72" customFormat="1" ht="15.75" customHeight="1">
      <c r="A128" s="98" t="s">
        <v>1643</v>
      </c>
      <c r="B128" s="133">
        <f t="shared" si="14"/>
        <v>0</v>
      </c>
      <c r="C128" s="133">
        <f t="shared" si="15"/>
        <v>0</v>
      </c>
      <c r="D128" s="170"/>
      <c r="E128" s="170"/>
      <c r="F128" s="170"/>
      <c r="G128" s="170"/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70"/>
      <c r="U128" s="133">
        <f t="shared" si="16"/>
        <v>0</v>
      </c>
      <c r="V128" s="170"/>
      <c r="W128" s="170"/>
      <c r="X128" s="170"/>
      <c r="Y128" s="170"/>
      <c r="Z128" s="170"/>
      <c r="AA128" s="170"/>
      <c r="AB128" s="170"/>
      <c r="AC128" s="170"/>
    </row>
    <row r="129" spans="1:29" s="72" customFormat="1" ht="15.75" customHeight="1">
      <c r="A129" s="98" t="s">
        <v>1644</v>
      </c>
      <c r="B129" s="133">
        <f t="shared" si="14"/>
        <v>0</v>
      </c>
      <c r="C129" s="133">
        <f t="shared" si="15"/>
        <v>0</v>
      </c>
      <c r="D129" s="133">
        <f aca="true" t="shared" si="27" ref="D129:AC129">SUM(D130:D131)</f>
        <v>0</v>
      </c>
      <c r="E129" s="133">
        <f t="shared" si="27"/>
        <v>0</v>
      </c>
      <c r="F129" s="133">
        <f t="shared" si="27"/>
        <v>0</v>
      </c>
      <c r="G129" s="133">
        <f t="shared" si="27"/>
        <v>0</v>
      </c>
      <c r="H129" s="133">
        <f t="shared" si="27"/>
        <v>0</v>
      </c>
      <c r="I129" s="133">
        <f t="shared" si="27"/>
        <v>0</v>
      </c>
      <c r="J129" s="133">
        <f t="shared" si="27"/>
        <v>0</v>
      </c>
      <c r="K129" s="133">
        <f t="shared" si="27"/>
        <v>0</v>
      </c>
      <c r="L129" s="133">
        <f t="shared" si="27"/>
        <v>0</v>
      </c>
      <c r="M129" s="133">
        <f t="shared" si="27"/>
        <v>0</v>
      </c>
      <c r="N129" s="133">
        <f t="shared" si="27"/>
        <v>0</v>
      </c>
      <c r="O129" s="133">
        <f t="shared" si="27"/>
        <v>0</v>
      </c>
      <c r="P129" s="133">
        <f t="shared" si="27"/>
        <v>0</v>
      </c>
      <c r="Q129" s="133">
        <f t="shared" si="27"/>
        <v>0</v>
      </c>
      <c r="R129" s="133">
        <f t="shared" si="27"/>
        <v>0</v>
      </c>
      <c r="S129" s="133">
        <f t="shared" si="27"/>
        <v>0</v>
      </c>
      <c r="T129" s="133">
        <f t="shared" si="27"/>
        <v>0</v>
      </c>
      <c r="U129" s="133">
        <f t="shared" si="16"/>
        <v>0</v>
      </c>
      <c r="V129" s="133">
        <f t="shared" si="27"/>
        <v>0</v>
      </c>
      <c r="W129" s="133">
        <f t="shared" si="27"/>
        <v>0</v>
      </c>
      <c r="X129" s="133">
        <f t="shared" si="27"/>
        <v>0</v>
      </c>
      <c r="Y129" s="133">
        <f t="shared" si="27"/>
        <v>0</v>
      </c>
      <c r="Z129" s="133">
        <f t="shared" si="27"/>
        <v>0</v>
      </c>
      <c r="AA129" s="133">
        <f t="shared" si="27"/>
        <v>0</v>
      </c>
      <c r="AB129" s="133">
        <f t="shared" si="27"/>
        <v>0</v>
      </c>
      <c r="AC129" s="133">
        <f t="shared" si="27"/>
        <v>0</v>
      </c>
    </row>
    <row r="130" spans="1:29" s="72" customFormat="1" ht="15.75" customHeight="1">
      <c r="A130" s="26" t="s">
        <v>1645</v>
      </c>
      <c r="B130" s="133">
        <f t="shared" si="14"/>
        <v>0</v>
      </c>
      <c r="C130" s="133">
        <f t="shared" si="15"/>
        <v>0</v>
      </c>
      <c r="D130" s="170"/>
      <c r="E130" s="170"/>
      <c r="F130" s="170"/>
      <c r="G130" s="170"/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70"/>
      <c r="U130" s="133">
        <f t="shared" si="16"/>
        <v>0</v>
      </c>
      <c r="V130" s="170"/>
      <c r="W130" s="170"/>
      <c r="X130" s="170"/>
      <c r="Y130" s="170"/>
      <c r="Z130" s="170"/>
      <c r="AA130" s="170"/>
      <c r="AB130" s="170"/>
      <c r="AC130" s="170"/>
    </row>
    <row r="131" spans="1:29" s="72" customFormat="1" ht="15.75" customHeight="1">
      <c r="A131" s="26" t="s">
        <v>1646</v>
      </c>
      <c r="B131" s="133">
        <f t="shared" si="14"/>
        <v>0</v>
      </c>
      <c r="C131" s="133">
        <f t="shared" si="15"/>
        <v>0</v>
      </c>
      <c r="D131" s="133">
        <f aca="true" t="shared" si="28" ref="D131:AC131">SUM(D132:D136)</f>
        <v>0</v>
      </c>
      <c r="E131" s="133">
        <f t="shared" si="28"/>
        <v>0</v>
      </c>
      <c r="F131" s="133">
        <f t="shared" si="28"/>
        <v>0</v>
      </c>
      <c r="G131" s="133">
        <f t="shared" si="28"/>
        <v>0</v>
      </c>
      <c r="H131" s="133">
        <f t="shared" si="28"/>
        <v>0</v>
      </c>
      <c r="I131" s="133">
        <f t="shared" si="28"/>
        <v>0</v>
      </c>
      <c r="J131" s="133">
        <f t="shared" si="28"/>
        <v>0</v>
      </c>
      <c r="K131" s="133">
        <f t="shared" si="28"/>
        <v>0</v>
      </c>
      <c r="L131" s="133">
        <f t="shared" si="28"/>
        <v>0</v>
      </c>
      <c r="M131" s="133">
        <f t="shared" si="28"/>
        <v>0</v>
      </c>
      <c r="N131" s="133">
        <f t="shared" si="28"/>
        <v>0</v>
      </c>
      <c r="O131" s="133">
        <f t="shared" si="28"/>
        <v>0</v>
      </c>
      <c r="P131" s="133">
        <f t="shared" si="28"/>
        <v>0</v>
      </c>
      <c r="Q131" s="133">
        <f t="shared" si="28"/>
        <v>0</v>
      </c>
      <c r="R131" s="133">
        <f t="shared" si="28"/>
        <v>0</v>
      </c>
      <c r="S131" s="133">
        <f t="shared" si="28"/>
        <v>0</v>
      </c>
      <c r="T131" s="133">
        <f t="shared" si="28"/>
        <v>0</v>
      </c>
      <c r="U131" s="133">
        <f t="shared" si="16"/>
        <v>0</v>
      </c>
      <c r="V131" s="133">
        <f t="shared" si="28"/>
        <v>0</v>
      </c>
      <c r="W131" s="133">
        <f t="shared" si="28"/>
        <v>0</v>
      </c>
      <c r="X131" s="133">
        <f t="shared" si="28"/>
        <v>0</v>
      </c>
      <c r="Y131" s="133">
        <f t="shared" si="28"/>
        <v>0</v>
      </c>
      <c r="Z131" s="133">
        <f t="shared" si="28"/>
        <v>0</v>
      </c>
      <c r="AA131" s="133">
        <f t="shared" si="28"/>
        <v>0</v>
      </c>
      <c r="AB131" s="133">
        <f t="shared" si="28"/>
        <v>0</v>
      </c>
      <c r="AC131" s="133">
        <f t="shared" si="28"/>
        <v>0</v>
      </c>
    </row>
    <row r="132" spans="1:29" s="72" customFormat="1" ht="15.75" customHeight="1">
      <c r="A132" s="28" t="s">
        <v>1647</v>
      </c>
      <c r="B132" s="133">
        <f t="shared" si="14"/>
        <v>0</v>
      </c>
      <c r="C132" s="133">
        <f t="shared" si="15"/>
        <v>0</v>
      </c>
      <c r="D132" s="170"/>
      <c r="E132" s="170"/>
      <c r="F132" s="170"/>
      <c r="G132" s="170"/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70"/>
      <c r="U132" s="133">
        <f t="shared" si="16"/>
        <v>0</v>
      </c>
      <c r="V132" s="170"/>
      <c r="W132" s="170"/>
      <c r="X132" s="170"/>
      <c r="Y132" s="170"/>
      <c r="Z132" s="170"/>
      <c r="AA132" s="170"/>
      <c r="AB132" s="170"/>
      <c r="AC132" s="170"/>
    </row>
    <row r="133" spans="1:29" s="72" customFormat="1" ht="15.75" customHeight="1">
      <c r="A133" s="28" t="s">
        <v>1648</v>
      </c>
      <c r="B133" s="133">
        <f t="shared" si="14"/>
        <v>0</v>
      </c>
      <c r="C133" s="133">
        <f t="shared" si="15"/>
        <v>0</v>
      </c>
      <c r="D133" s="170"/>
      <c r="E133" s="170"/>
      <c r="F133" s="170"/>
      <c r="G133" s="170"/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70"/>
      <c r="U133" s="133">
        <f t="shared" si="16"/>
        <v>0</v>
      </c>
      <c r="V133" s="170"/>
      <c r="W133" s="170"/>
      <c r="X133" s="170"/>
      <c r="Y133" s="170"/>
      <c r="Z133" s="170"/>
      <c r="AA133" s="170"/>
      <c r="AB133" s="170"/>
      <c r="AC133" s="170"/>
    </row>
    <row r="134" spans="1:29" s="72" customFormat="1" ht="15.75" customHeight="1">
      <c r="A134" s="28" t="s">
        <v>1649</v>
      </c>
      <c r="B134" s="133">
        <f t="shared" si="14"/>
        <v>0</v>
      </c>
      <c r="C134" s="133">
        <f t="shared" si="15"/>
        <v>0</v>
      </c>
      <c r="D134" s="170"/>
      <c r="E134" s="170"/>
      <c r="F134" s="170"/>
      <c r="G134" s="170"/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70"/>
      <c r="U134" s="133">
        <f t="shared" si="16"/>
        <v>0</v>
      </c>
      <c r="V134" s="170"/>
      <c r="W134" s="170"/>
      <c r="X134" s="170"/>
      <c r="Y134" s="170"/>
      <c r="Z134" s="170"/>
      <c r="AA134" s="170"/>
      <c r="AB134" s="170"/>
      <c r="AC134" s="170"/>
    </row>
    <row r="135" spans="1:29" s="72" customFormat="1" ht="15.75" customHeight="1">
      <c r="A135" s="26" t="s">
        <v>1650</v>
      </c>
      <c r="B135" s="133">
        <f t="shared" si="14"/>
        <v>0</v>
      </c>
      <c r="C135" s="133">
        <f t="shared" si="15"/>
        <v>0</v>
      </c>
      <c r="D135" s="170"/>
      <c r="E135" s="170"/>
      <c r="F135" s="170"/>
      <c r="G135" s="170"/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70"/>
      <c r="U135" s="133">
        <f t="shared" si="16"/>
        <v>0</v>
      </c>
      <c r="V135" s="170"/>
      <c r="W135" s="170"/>
      <c r="X135" s="170"/>
      <c r="Y135" s="170"/>
      <c r="Z135" s="170"/>
      <c r="AA135" s="170"/>
      <c r="AB135" s="170"/>
      <c r="AC135" s="170"/>
    </row>
    <row r="136" spans="1:29" s="72" customFormat="1" ht="15.75" customHeight="1">
      <c r="A136" s="28" t="s">
        <v>1651</v>
      </c>
      <c r="B136" s="133">
        <f t="shared" si="14"/>
        <v>0</v>
      </c>
      <c r="C136" s="133">
        <f t="shared" si="15"/>
        <v>0</v>
      </c>
      <c r="D136" s="170"/>
      <c r="E136" s="170"/>
      <c r="F136" s="170"/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70"/>
      <c r="U136" s="133">
        <f t="shared" si="16"/>
        <v>0</v>
      </c>
      <c r="V136" s="170"/>
      <c r="W136" s="170"/>
      <c r="X136" s="170"/>
      <c r="Y136" s="170"/>
      <c r="Z136" s="170"/>
      <c r="AA136" s="170"/>
      <c r="AB136" s="170"/>
      <c r="AC136" s="170"/>
    </row>
    <row r="137" spans="1:29" s="72" customFormat="1" ht="15.75" customHeight="1">
      <c r="A137" s="101" t="s">
        <v>1652</v>
      </c>
      <c r="B137" s="133">
        <f t="shared" si="14"/>
        <v>0</v>
      </c>
      <c r="C137" s="133">
        <f t="shared" si="15"/>
        <v>0</v>
      </c>
      <c r="D137" s="133">
        <f aca="true" t="shared" si="29" ref="D137:AC137">SUM(D138:D139)</f>
        <v>0</v>
      </c>
      <c r="E137" s="133">
        <f t="shared" si="29"/>
        <v>0</v>
      </c>
      <c r="F137" s="133">
        <f t="shared" si="29"/>
        <v>0</v>
      </c>
      <c r="G137" s="133">
        <f t="shared" si="29"/>
        <v>0</v>
      </c>
      <c r="H137" s="133">
        <f t="shared" si="29"/>
        <v>0</v>
      </c>
      <c r="I137" s="133">
        <f t="shared" si="29"/>
        <v>0</v>
      </c>
      <c r="J137" s="133">
        <f t="shared" si="29"/>
        <v>0</v>
      </c>
      <c r="K137" s="133">
        <f t="shared" si="29"/>
        <v>0</v>
      </c>
      <c r="L137" s="133">
        <f t="shared" si="29"/>
        <v>0</v>
      </c>
      <c r="M137" s="133">
        <f t="shared" si="29"/>
        <v>0</v>
      </c>
      <c r="N137" s="133">
        <f t="shared" si="29"/>
        <v>0</v>
      </c>
      <c r="O137" s="133">
        <f t="shared" si="29"/>
        <v>0</v>
      </c>
      <c r="P137" s="133">
        <f t="shared" si="29"/>
        <v>0</v>
      </c>
      <c r="Q137" s="133">
        <f t="shared" si="29"/>
        <v>0</v>
      </c>
      <c r="R137" s="133">
        <f t="shared" si="29"/>
        <v>0</v>
      </c>
      <c r="S137" s="133">
        <f t="shared" si="29"/>
        <v>0</v>
      </c>
      <c r="T137" s="133">
        <f t="shared" si="29"/>
        <v>0</v>
      </c>
      <c r="U137" s="133">
        <f t="shared" si="16"/>
        <v>0</v>
      </c>
      <c r="V137" s="133">
        <f t="shared" si="29"/>
        <v>0</v>
      </c>
      <c r="W137" s="133">
        <f t="shared" si="29"/>
        <v>0</v>
      </c>
      <c r="X137" s="133">
        <f t="shared" si="29"/>
        <v>0</v>
      </c>
      <c r="Y137" s="133">
        <f t="shared" si="29"/>
        <v>0</v>
      </c>
      <c r="Z137" s="133">
        <f t="shared" si="29"/>
        <v>0</v>
      </c>
      <c r="AA137" s="133">
        <f t="shared" si="29"/>
        <v>0</v>
      </c>
      <c r="AB137" s="133">
        <f t="shared" si="29"/>
        <v>0</v>
      </c>
      <c r="AC137" s="133">
        <f t="shared" si="29"/>
        <v>0</v>
      </c>
    </row>
    <row r="138" spans="1:29" s="72" customFormat="1" ht="15.75" customHeight="1">
      <c r="A138" s="98" t="s">
        <v>1653</v>
      </c>
      <c r="B138" s="133">
        <f t="shared" si="14"/>
        <v>0</v>
      </c>
      <c r="C138" s="133">
        <f t="shared" si="15"/>
        <v>0</v>
      </c>
      <c r="D138" s="170"/>
      <c r="E138" s="170"/>
      <c r="F138" s="170"/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70"/>
      <c r="U138" s="133">
        <f t="shared" si="16"/>
        <v>0</v>
      </c>
      <c r="V138" s="170"/>
      <c r="W138" s="170"/>
      <c r="X138" s="170"/>
      <c r="Y138" s="170"/>
      <c r="Z138" s="170"/>
      <c r="AA138" s="170"/>
      <c r="AB138" s="170"/>
      <c r="AC138" s="170"/>
    </row>
    <row r="139" spans="1:29" s="72" customFormat="1" ht="15.75" customHeight="1">
      <c r="A139" s="98" t="s">
        <v>1654</v>
      </c>
      <c r="B139" s="133">
        <f aca="true" t="shared" si="30" ref="B139:B202">SUM(C139,U139)</f>
        <v>0</v>
      </c>
      <c r="C139" s="133">
        <f aca="true" t="shared" si="31" ref="C139:C202">SUM(D139:T139)</f>
        <v>0</v>
      </c>
      <c r="D139" s="133">
        <f aca="true" t="shared" si="32" ref="D139:AC139">SUM(D140:D145)</f>
        <v>0</v>
      </c>
      <c r="E139" s="133">
        <f t="shared" si="32"/>
        <v>0</v>
      </c>
      <c r="F139" s="133">
        <f t="shared" si="32"/>
        <v>0</v>
      </c>
      <c r="G139" s="133">
        <f t="shared" si="32"/>
        <v>0</v>
      </c>
      <c r="H139" s="133">
        <f t="shared" si="32"/>
        <v>0</v>
      </c>
      <c r="I139" s="133">
        <f t="shared" si="32"/>
        <v>0</v>
      </c>
      <c r="J139" s="133">
        <f t="shared" si="32"/>
        <v>0</v>
      </c>
      <c r="K139" s="133">
        <f t="shared" si="32"/>
        <v>0</v>
      </c>
      <c r="L139" s="133">
        <f t="shared" si="32"/>
        <v>0</v>
      </c>
      <c r="M139" s="133">
        <f t="shared" si="32"/>
        <v>0</v>
      </c>
      <c r="N139" s="133">
        <f t="shared" si="32"/>
        <v>0</v>
      </c>
      <c r="O139" s="133">
        <f t="shared" si="32"/>
        <v>0</v>
      </c>
      <c r="P139" s="133">
        <f t="shared" si="32"/>
        <v>0</v>
      </c>
      <c r="Q139" s="133">
        <f t="shared" si="32"/>
        <v>0</v>
      </c>
      <c r="R139" s="133">
        <f t="shared" si="32"/>
        <v>0</v>
      </c>
      <c r="S139" s="133">
        <f t="shared" si="32"/>
        <v>0</v>
      </c>
      <c r="T139" s="133">
        <f t="shared" si="32"/>
        <v>0</v>
      </c>
      <c r="U139" s="133">
        <f aca="true" t="shared" si="33" ref="U139:U202">SUM(V139:AC139)</f>
        <v>0</v>
      </c>
      <c r="V139" s="133">
        <f t="shared" si="32"/>
        <v>0</v>
      </c>
      <c r="W139" s="133">
        <f t="shared" si="32"/>
        <v>0</v>
      </c>
      <c r="X139" s="133">
        <f t="shared" si="32"/>
        <v>0</v>
      </c>
      <c r="Y139" s="133">
        <f t="shared" si="32"/>
        <v>0</v>
      </c>
      <c r="Z139" s="133">
        <f t="shared" si="32"/>
        <v>0</v>
      </c>
      <c r="AA139" s="133">
        <f t="shared" si="32"/>
        <v>0</v>
      </c>
      <c r="AB139" s="133">
        <f t="shared" si="32"/>
        <v>0</v>
      </c>
      <c r="AC139" s="133">
        <f t="shared" si="32"/>
        <v>0</v>
      </c>
    </row>
    <row r="140" spans="1:29" s="72" customFormat="1" ht="15.75" customHeight="1">
      <c r="A140" s="98" t="s">
        <v>1655</v>
      </c>
      <c r="B140" s="133">
        <f t="shared" si="30"/>
        <v>0</v>
      </c>
      <c r="C140" s="133">
        <f t="shared" si="31"/>
        <v>0</v>
      </c>
      <c r="D140" s="170"/>
      <c r="E140" s="170"/>
      <c r="F140" s="170"/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70"/>
      <c r="U140" s="133">
        <f t="shared" si="33"/>
        <v>0</v>
      </c>
      <c r="V140" s="170"/>
      <c r="W140" s="170"/>
      <c r="X140" s="170"/>
      <c r="Y140" s="170"/>
      <c r="Z140" s="170"/>
      <c r="AA140" s="170"/>
      <c r="AB140" s="170"/>
      <c r="AC140" s="170"/>
    </row>
    <row r="141" spans="1:29" s="72" customFormat="1" ht="15.75" customHeight="1">
      <c r="A141" s="98" t="s">
        <v>1656</v>
      </c>
      <c r="B141" s="133">
        <f t="shared" si="30"/>
        <v>0</v>
      </c>
      <c r="C141" s="133">
        <f t="shared" si="31"/>
        <v>0</v>
      </c>
      <c r="D141" s="170"/>
      <c r="E141" s="170"/>
      <c r="F141" s="170"/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70"/>
      <c r="U141" s="133">
        <f t="shared" si="33"/>
        <v>0</v>
      </c>
      <c r="V141" s="170"/>
      <c r="W141" s="170"/>
      <c r="X141" s="170"/>
      <c r="Y141" s="170"/>
      <c r="Z141" s="170"/>
      <c r="AA141" s="170"/>
      <c r="AB141" s="170"/>
      <c r="AC141" s="170"/>
    </row>
    <row r="142" spans="1:29" s="72" customFormat="1" ht="15.75" customHeight="1">
      <c r="A142" s="98" t="s">
        <v>1657</v>
      </c>
      <c r="B142" s="133">
        <f t="shared" si="30"/>
        <v>0</v>
      </c>
      <c r="C142" s="133">
        <f t="shared" si="31"/>
        <v>0</v>
      </c>
      <c r="D142" s="170"/>
      <c r="E142" s="170"/>
      <c r="F142" s="170"/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70"/>
      <c r="U142" s="133">
        <f t="shared" si="33"/>
        <v>0</v>
      </c>
      <c r="V142" s="170"/>
      <c r="W142" s="170"/>
      <c r="X142" s="170"/>
      <c r="Y142" s="170"/>
      <c r="Z142" s="170"/>
      <c r="AA142" s="170"/>
      <c r="AB142" s="170"/>
      <c r="AC142" s="170"/>
    </row>
    <row r="143" spans="1:29" s="72" customFormat="1" ht="15.75" customHeight="1">
      <c r="A143" s="98" t="s">
        <v>1658</v>
      </c>
      <c r="B143" s="133">
        <f t="shared" si="30"/>
        <v>0</v>
      </c>
      <c r="C143" s="133">
        <f t="shared" si="31"/>
        <v>0</v>
      </c>
      <c r="D143" s="170"/>
      <c r="E143" s="170"/>
      <c r="F143" s="170"/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70"/>
      <c r="U143" s="133">
        <f t="shared" si="33"/>
        <v>0</v>
      </c>
      <c r="V143" s="170"/>
      <c r="W143" s="170"/>
      <c r="X143" s="170"/>
      <c r="Y143" s="170"/>
      <c r="Z143" s="170"/>
      <c r="AA143" s="170"/>
      <c r="AB143" s="170"/>
      <c r="AC143" s="170"/>
    </row>
    <row r="144" spans="1:29" s="72" customFormat="1" ht="15.75" customHeight="1">
      <c r="A144" s="98" t="s">
        <v>1659</v>
      </c>
      <c r="B144" s="133">
        <f t="shared" si="30"/>
        <v>0</v>
      </c>
      <c r="C144" s="133">
        <f t="shared" si="31"/>
        <v>0</v>
      </c>
      <c r="D144" s="170"/>
      <c r="E144" s="170"/>
      <c r="F144" s="170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70"/>
      <c r="U144" s="133">
        <f t="shared" si="33"/>
        <v>0</v>
      </c>
      <c r="V144" s="170"/>
      <c r="W144" s="170"/>
      <c r="X144" s="170"/>
      <c r="Y144" s="170"/>
      <c r="Z144" s="170"/>
      <c r="AA144" s="170"/>
      <c r="AB144" s="170"/>
      <c r="AC144" s="170"/>
    </row>
    <row r="145" spans="1:29" s="72" customFormat="1" ht="15.75" customHeight="1">
      <c r="A145" s="98" t="s">
        <v>1660</v>
      </c>
      <c r="B145" s="133">
        <f t="shared" si="30"/>
        <v>0</v>
      </c>
      <c r="C145" s="133">
        <f t="shared" si="31"/>
        <v>0</v>
      </c>
      <c r="D145" s="170"/>
      <c r="E145" s="170"/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70"/>
      <c r="U145" s="133">
        <f t="shared" si="33"/>
        <v>0</v>
      </c>
      <c r="V145" s="170"/>
      <c r="W145" s="170"/>
      <c r="X145" s="170"/>
      <c r="Y145" s="170"/>
      <c r="Z145" s="170"/>
      <c r="AA145" s="170"/>
      <c r="AB145" s="170"/>
      <c r="AC145" s="170"/>
    </row>
    <row r="146" spans="1:29" s="72" customFormat="1" ht="15.75" customHeight="1">
      <c r="A146" s="98" t="s">
        <v>1661</v>
      </c>
      <c r="B146" s="133">
        <f t="shared" si="30"/>
        <v>0</v>
      </c>
      <c r="C146" s="133">
        <f t="shared" si="31"/>
        <v>0</v>
      </c>
      <c r="D146" s="133">
        <f aca="true" t="shared" si="34" ref="D146:AC146">SUM(D147:D148)</f>
        <v>0</v>
      </c>
      <c r="E146" s="133">
        <f t="shared" si="34"/>
        <v>0</v>
      </c>
      <c r="F146" s="133">
        <f t="shared" si="34"/>
        <v>0</v>
      </c>
      <c r="G146" s="133">
        <f t="shared" si="34"/>
        <v>0</v>
      </c>
      <c r="H146" s="133">
        <f t="shared" si="34"/>
        <v>0</v>
      </c>
      <c r="I146" s="133">
        <f t="shared" si="34"/>
        <v>0</v>
      </c>
      <c r="J146" s="133">
        <f t="shared" si="34"/>
        <v>0</v>
      </c>
      <c r="K146" s="133">
        <f t="shared" si="34"/>
        <v>0</v>
      </c>
      <c r="L146" s="133">
        <f t="shared" si="34"/>
        <v>0</v>
      </c>
      <c r="M146" s="133">
        <f t="shared" si="34"/>
        <v>0</v>
      </c>
      <c r="N146" s="133">
        <f t="shared" si="34"/>
        <v>0</v>
      </c>
      <c r="O146" s="133">
        <f t="shared" si="34"/>
        <v>0</v>
      </c>
      <c r="P146" s="133">
        <f t="shared" si="34"/>
        <v>0</v>
      </c>
      <c r="Q146" s="133">
        <f t="shared" si="34"/>
        <v>0</v>
      </c>
      <c r="R146" s="133">
        <f t="shared" si="34"/>
        <v>0</v>
      </c>
      <c r="S146" s="133">
        <f t="shared" si="34"/>
        <v>0</v>
      </c>
      <c r="T146" s="133">
        <f t="shared" si="34"/>
        <v>0</v>
      </c>
      <c r="U146" s="133">
        <f t="shared" si="33"/>
        <v>0</v>
      </c>
      <c r="V146" s="133">
        <f t="shared" si="34"/>
        <v>0</v>
      </c>
      <c r="W146" s="133">
        <f t="shared" si="34"/>
        <v>0</v>
      </c>
      <c r="X146" s="133">
        <f t="shared" si="34"/>
        <v>0</v>
      </c>
      <c r="Y146" s="133">
        <f t="shared" si="34"/>
        <v>0</v>
      </c>
      <c r="Z146" s="133">
        <f t="shared" si="34"/>
        <v>0</v>
      </c>
      <c r="AA146" s="133">
        <f t="shared" si="34"/>
        <v>0</v>
      </c>
      <c r="AB146" s="133">
        <f t="shared" si="34"/>
        <v>0</v>
      </c>
      <c r="AC146" s="133">
        <f t="shared" si="34"/>
        <v>0</v>
      </c>
    </row>
    <row r="147" spans="1:29" s="72" customFormat="1" ht="15.75" customHeight="1">
      <c r="A147" s="98" t="s">
        <v>1662</v>
      </c>
      <c r="B147" s="133">
        <f t="shared" si="30"/>
        <v>0</v>
      </c>
      <c r="C147" s="133">
        <f t="shared" si="31"/>
        <v>0</v>
      </c>
      <c r="D147" s="170"/>
      <c r="E147" s="170"/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70"/>
      <c r="U147" s="133">
        <f t="shared" si="33"/>
        <v>0</v>
      </c>
      <c r="V147" s="170"/>
      <c r="W147" s="170"/>
      <c r="X147" s="170"/>
      <c r="Y147" s="170"/>
      <c r="Z147" s="170"/>
      <c r="AA147" s="170"/>
      <c r="AB147" s="170"/>
      <c r="AC147" s="170"/>
    </row>
    <row r="148" spans="1:29" s="72" customFormat="1" ht="15.75" customHeight="1">
      <c r="A148" s="98" t="s">
        <v>1663</v>
      </c>
      <c r="B148" s="133">
        <f t="shared" si="30"/>
        <v>0</v>
      </c>
      <c r="C148" s="133">
        <f t="shared" si="31"/>
        <v>0</v>
      </c>
      <c r="D148" s="133">
        <f aca="true" t="shared" si="35" ref="D148:AC148">SUM(D149:D160)</f>
        <v>0</v>
      </c>
      <c r="E148" s="133">
        <f t="shared" si="35"/>
        <v>0</v>
      </c>
      <c r="F148" s="133">
        <f t="shared" si="35"/>
        <v>0</v>
      </c>
      <c r="G148" s="133">
        <f t="shared" si="35"/>
        <v>0</v>
      </c>
      <c r="H148" s="133">
        <f t="shared" si="35"/>
        <v>0</v>
      </c>
      <c r="I148" s="133">
        <f t="shared" si="35"/>
        <v>0</v>
      </c>
      <c r="J148" s="133">
        <f t="shared" si="35"/>
        <v>0</v>
      </c>
      <c r="K148" s="133">
        <f t="shared" si="35"/>
        <v>0</v>
      </c>
      <c r="L148" s="133">
        <f t="shared" si="35"/>
        <v>0</v>
      </c>
      <c r="M148" s="133">
        <f t="shared" si="35"/>
        <v>0</v>
      </c>
      <c r="N148" s="133">
        <f t="shared" si="35"/>
        <v>0</v>
      </c>
      <c r="O148" s="133">
        <f t="shared" si="35"/>
        <v>0</v>
      </c>
      <c r="P148" s="133">
        <f t="shared" si="35"/>
        <v>0</v>
      </c>
      <c r="Q148" s="133">
        <f t="shared" si="35"/>
        <v>0</v>
      </c>
      <c r="R148" s="133">
        <f t="shared" si="35"/>
        <v>0</v>
      </c>
      <c r="S148" s="133">
        <f t="shared" si="35"/>
        <v>0</v>
      </c>
      <c r="T148" s="133">
        <f t="shared" si="35"/>
        <v>0</v>
      </c>
      <c r="U148" s="133">
        <f t="shared" si="33"/>
        <v>0</v>
      </c>
      <c r="V148" s="133">
        <f t="shared" si="35"/>
        <v>0</v>
      </c>
      <c r="W148" s="133">
        <f t="shared" si="35"/>
        <v>0</v>
      </c>
      <c r="X148" s="133">
        <f t="shared" si="35"/>
        <v>0</v>
      </c>
      <c r="Y148" s="133">
        <f t="shared" si="35"/>
        <v>0</v>
      </c>
      <c r="Z148" s="133">
        <f t="shared" si="35"/>
        <v>0</v>
      </c>
      <c r="AA148" s="133">
        <f t="shared" si="35"/>
        <v>0</v>
      </c>
      <c r="AB148" s="133">
        <f t="shared" si="35"/>
        <v>0</v>
      </c>
      <c r="AC148" s="133">
        <f t="shared" si="35"/>
        <v>0</v>
      </c>
    </row>
    <row r="149" spans="1:29" s="72" customFormat="1" ht="15.75" customHeight="1">
      <c r="A149" s="102" t="s">
        <v>1664</v>
      </c>
      <c r="B149" s="133">
        <f t="shared" si="30"/>
        <v>0</v>
      </c>
      <c r="C149" s="133">
        <f t="shared" si="31"/>
        <v>0</v>
      </c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70"/>
      <c r="U149" s="133">
        <f t="shared" si="33"/>
        <v>0</v>
      </c>
      <c r="V149" s="170"/>
      <c r="W149" s="170"/>
      <c r="X149" s="170"/>
      <c r="Y149" s="170"/>
      <c r="Z149" s="170"/>
      <c r="AA149" s="170"/>
      <c r="AB149" s="170"/>
      <c r="AC149" s="170"/>
    </row>
    <row r="150" spans="1:29" s="72" customFormat="1" ht="15.75" customHeight="1">
      <c r="A150" s="98" t="s">
        <v>1665</v>
      </c>
      <c r="B150" s="133">
        <f t="shared" si="30"/>
        <v>0</v>
      </c>
      <c r="C150" s="133">
        <f t="shared" si="31"/>
        <v>0</v>
      </c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70"/>
      <c r="U150" s="133">
        <f t="shared" si="33"/>
        <v>0</v>
      </c>
      <c r="V150" s="170"/>
      <c r="W150" s="170"/>
      <c r="X150" s="170"/>
      <c r="Y150" s="170"/>
      <c r="Z150" s="170"/>
      <c r="AA150" s="170"/>
      <c r="AB150" s="170"/>
      <c r="AC150" s="170"/>
    </row>
    <row r="151" spans="1:29" s="72" customFormat="1" ht="15.75" customHeight="1">
      <c r="A151" s="98" t="s">
        <v>1666</v>
      </c>
      <c r="B151" s="133">
        <f t="shared" si="30"/>
        <v>0</v>
      </c>
      <c r="C151" s="133">
        <f t="shared" si="31"/>
        <v>0</v>
      </c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70"/>
      <c r="U151" s="133">
        <f t="shared" si="33"/>
        <v>0</v>
      </c>
      <c r="V151" s="170"/>
      <c r="W151" s="170"/>
      <c r="X151" s="170"/>
      <c r="Y151" s="170"/>
      <c r="Z151" s="170"/>
      <c r="AA151" s="170"/>
      <c r="AB151" s="170"/>
      <c r="AC151" s="170"/>
    </row>
    <row r="152" spans="1:29" s="72" customFormat="1" ht="15.75" customHeight="1">
      <c r="A152" s="98" t="s">
        <v>1667</v>
      </c>
      <c r="B152" s="133">
        <f t="shared" si="30"/>
        <v>0</v>
      </c>
      <c r="C152" s="133">
        <f t="shared" si="31"/>
        <v>0</v>
      </c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70"/>
      <c r="U152" s="133">
        <f t="shared" si="33"/>
        <v>0</v>
      </c>
      <c r="V152" s="170"/>
      <c r="W152" s="170"/>
      <c r="X152" s="170"/>
      <c r="Y152" s="170"/>
      <c r="Z152" s="170"/>
      <c r="AA152" s="170"/>
      <c r="AB152" s="170"/>
      <c r="AC152" s="170"/>
    </row>
    <row r="153" spans="1:29" s="72" customFormat="1" ht="15.75" customHeight="1">
      <c r="A153" s="98" t="s">
        <v>1668</v>
      </c>
      <c r="B153" s="133">
        <f t="shared" si="30"/>
        <v>0</v>
      </c>
      <c r="C153" s="133">
        <f t="shared" si="31"/>
        <v>0</v>
      </c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70"/>
      <c r="U153" s="133">
        <f t="shared" si="33"/>
        <v>0</v>
      </c>
      <c r="V153" s="170"/>
      <c r="W153" s="170"/>
      <c r="X153" s="170"/>
      <c r="Y153" s="170"/>
      <c r="Z153" s="170"/>
      <c r="AA153" s="170"/>
      <c r="AB153" s="170"/>
      <c r="AC153" s="170"/>
    </row>
    <row r="154" spans="1:29" s="72" customFormat="1" ht="15.75" customHeight="1">
      <c r="A154" s="98" t="s">
        <v>1669</v>
      </c>
      <c r="B154" s="133">
        <f t="shared" si="30"/>
        <v>0</v>
      </c>
      <c r="C154" s="133">
        <f t="shared" si="31"/>
        <v>0</v>
      </c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70"/>
      <c r="U154" s="133">
        <f t="shared" si="33"/>
        <v>0</v>
      </c>
      <c r="V154" s="170"/>
      <c r="W154" s="170"/>
      <c r="X154" s="170"/>
      <c r="Y154" s="170"/>
      <c r="Z154" s="170"/>
      <c r="AA154" s="170"/>
      <c r="AB154" s="170"/>
      <c r="AC154" s="170"/>
    </row>
    <row r="155" spans="1:29" s="72" customFormat="1" ht="15.75" customHeight="1">
      <c r="A155" s="98" t="s">
        <v>1670</v>
      </c>
      <c r="B155" s="133">
        <f t="shared" si="30"/>
        <v>0</v>
      </c>
      <c r="C155" s="133">
        <f t="shared" si="31"/>
        <v>0</v>
      </c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70"/>
      <c r="U155" s="133">
        <f t="shared" si="33"/>
        <v>0</v>
      </c>
      <c r="V155" s="170"/>
      <c r="W155" s="170"/>
      <c r="X155" s="170"/>
      <c r="Y155" s="170"/>
      <c r="Z155" s="170"/>
      <c r="AA155" s="170"/>
      <c r="AB155" s="170"/>
      <c r="AC155" s="170"/>
    </row>
    <row r="156" spans="1:29" s="72" customFormat="1" ht="15.75" customHeight="1">
      <c r="A156" s="98" t="s">
        <v>1671</v>
      </c>
      <c r="B156" s="133">
        <f t="shared" si="30"/>
        <v>0</v>
      </c>
      <c r="C156" s="133">
        <f t="shared" si="31"/>
        <v>0</v>
      </c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70"/>
      <c r="U156" s="133">
        <f t="shared" si="33"/>
        <v>0</v>
      </c>
      <c r="V156" s="170"/>
      <c r="W156" s="170"/>
      <c r="X156" s="170"/>
      <c r="Y156" s="170"/>
      <c r="Z156" s="170"/>
      <c r="AA156" s="170"/>
      <c r="AB156" s="170"/>
      <c r="AC156" s="170"/>
    </row>
    <row r="157" spans="1:29" s="72" customFormat="1" ht="15.75" customHeight="1">
      <c r="A157" s="98" t="s">
        <v>1672</v>
      </c>
      <c r="B157" s="133">
        <f t="shared" si="30"/>
        <v>0</v>
      </c>
      <c r="C157" s="133">
        <f t="shared" si="31"/>
        <v>0</v>
      </c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70"/>
      <c r="U157" s="133">
        <f t="shared" si="33"/>
        <v>0</v>
      </c>
      <c r="V157" s="170"/>
      <c r="W157" s="170"/>
      <c r="X157" s="170"/>
      <c r="Y157" s="170"/>
      <c r="Z157" s="170"/>
      <c r="AA157" s="170"/>
      <c r="AB157" s="170"/>
      <c r="AC157" s="170"/>
    </row>
    <row r="158" spans="1:29" s="72" customFormat="1" ht="15.75" customHeight="1">
      <c r="A158" s="98" t="s">
        <v>1673</v>
      </c>
      <c r="B158" s="133">
        <f t="shared" si="30"/>
        <v>0</v>
      </c>
      <c r="C158" s="133">
        <f t="shared" si="31"/>
        <v>0</v>
      </c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70"/>
      <c r="U158" s="133">
        <f t="shared" si="33"/>
        <v>0</v>
      </c>
      <c r="V158" s="170"/>
      <c r="W158" s="170"/>
      <c r="X158" s="170"/>
      <c r="Y158" s="170"/>
      <c r="Z158" s="170"/>
      <c r="AA158" s="170"/>
      <c r="AB158" s="170"/>
      <c r="AC158" s="170"/>
    </row>
    <row r="159" spans="1:29" s="72" customFormat="1" ht="15.75" customHeight="1">
      <c r="A159" s="98" t="s">
        <v>1674</v>
      </c>
      <c r="B159" s="133">
        <f t="shared" si="30"/>
        <v>0</v>
      </c>
      <c r="C159" s="133">
        <f t="shared" si="31"/>
        <v>0</v>
      </c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70"/>
      <c r="U159" s="133">
        <f t="shared" si="33"/>
        <v>0</v>
      </c>
      <c r="V159" s="170"/>
      <c r="W159" s="170"/>
      <c r="X159" s="170"/>
      <c r="Y159" s="170"/>
      <c r="Z159" s="170"/>
      <c r="AA159" s="170"/>
      <c r="AB159" s="170"/>
      <c r="AC159" s="170"/>
    </row>
    <row r="160" spans="1:29" s="72" customFormat="1" ht="15.75" customHeight="1">
      <c r="A160" s="98" t="s">
        <v>1675</v>
      </c>
      <c r="B160" s="133">
        <f t="shared" si="30"/>
        <v>0</v>
      </c>
      <c r="C160" s="133">
        <f t="shared" si="31"/>
        <v>0</v>
      </c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70"/>
      <c r="U160" s="133">
        <f t="shared" si="33"/>
        <v>0</v>
      </c>
      <c r="V160" s="170"/>
      <c r="W160" s="170"/>
      <c r="X160" s="170"/>
      <c r="Y160" s="170"/>
      <c r="Z160" s="170"/>
      <c r="AA160" s="170"/>
      <c r="AB160" s="170"/>
      <c r="AC160" s="170"/>
    </row>
    <row r="161" spans="1:29" s="72" customFormat="1" ht="15.75" customHeight="1">
      <c r="A161" s="101" t="s">
        <v>1676</v>
      </c>
      <c r="B161" s="133">
        <f t="shared" si="30"/>
        <v>97500</v>
      </c>
      <c r="C161" s="133">
        <f t="shared" si="31"/>
        <v>68500</v>
      </c>
      <c r="D161" s="133">
        <f aca="true" t="shared" si="36" ref="D161:AC161">SUM(D162:D163)</f>
        <v>28000</v>
      </c>
      <c r="E161" s="133">
        <f t="shared" si="36"/>
        <v>310</v>
      </c>
      <c r="F161" s="133">
        <f t="shared" si="36"/>
        <v>6500</v>
      </c>
      <c r="G161" s="133">
        <f t="shared" si="36"/>
        <v>0</v>
      </c>
      <c r="H161" s="133">
        <f t="shared" si="36"/>
        <v>1000</v>
      </c>
      <c r="I161" s="133">
        <f t="shared" si="36"/>
        <v>304</v>
      </c>
      <c r="J161" s="133">
        <f t="shared" si="36"/>
        <v>2000</v>
      </c>
      <c r="K161" s="133">
        <f t="shared" si="36"/>
        <v>2800</v>
      </c>
      <c r="L161" s="133">
        <f t="shared" si="36"/>
        <v>700</v>
      </c>
      <c r="M161" s="133">
        <f t="shared" si="36"/>
        <v>5500</v>
      </c>
      <c r="N161" s="133">
        <f t="shared" si="36"/>
        <v>3300</v>
      </c>
      <c r="O161" s="133">
        <f t="shared" si="36"/>
        <v>870</v>
      </c>
      <c r="P161" s="133">
        <f t="shared" si="36"/>
        <v>9716</v>
      </c>
      <c r="Q161" s="133">
        <f t="shared" si="36"/>
        <v>7500</v>
      </c>
      <c r="R161" s="133">
        <f t="shared" si="36"/>
        <v>0</v>
      </c>
      <c r="S161" s="133">
        <f t="shared" si="36"/>
        <v>0</v>
      </c>
      <c r="T161" s="133">
        <f t="shared" si="36"/>
        <v>0</v>
      </c>
      <c r="U161" s="133">
        <f t="shared" si="33"/>
        <v>29000</v>
      </c>
      <c r="V161" s="133">
        <f t="shared" si="36"/>
        <v>1795</v>
      </c>
      <c r="W161" s="133">
        <f t="shared" si="36"/>
        <v>8500</v>
      </c>
      <c r="X161" s="133">
        <f t="shared" si="36"/>
        <v>5140</v>
      </c>
      <c r="Y161" s="133">
        <f t="shared" si="36"/>
        <v>0</v>
      </c>
      <c r="Z161" s="133">
        <f t="shared" si="36"/>
        <v>13365</v>
      </c>
      <c r="AA161" s="133">
        <f t="shared" si="36"/>
        <v>200</v>
      </c>
      <c r="AB161" s="133">
        <f t="shared" si="36"/>
        <v>0</v>
      </c>
      <c r="AC161" s="133">
        <f t="shared" si="36"/>
        <v>0</v>
      </c>
    </row>
    <row r="162" spans="1:29" s="72" customFormat="1" ht="15.75" customHeight="1">
      <c r="A162" s="98" t="s">
        <v>1677</v>
      </c>
      <c r="B162" s="133">
        <f t="shared" si="30"/>
        <v>0</v>
      </c>
      <c r="C162" s="133">
        <f t="shared" si="31"/>
        <v>0</v>
      </c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70"/>
      <c r="U162" s="133">
        <f t="shared" si="33"/>
        <v>0</v>
      </c>
      <c r="V162" s="170"/>
      <c r="W162" s="170"/>
      <c r="X162" s="170"/>
      <c r="Y162" s="170"/>
      <c r="Z162" s="170"/>
      <c r="AA162" s="170"/>
      <c r="AB162" s="170"/>
      <c r="AC162" s="170"/>
    </row>
    <row r="163" spans="1:29" s="72" customFormat="1" ht="15.75" customHeight="1">
      <c r="A163" s="98" t="s">
        <v>1678</v>
      </c>
      <c r="B163" s="133">
        <f t="shared" si="30"/>
        <v>97500</v>
      </c>
      <c r="C163" s="133">
        <f t="shared" si="31"/>
        <v>68500</v>
      </c>
      <c r="D163" s="133">
        <f aca="true" t="shared" si="37" ref="D163:AC163">SUM(D164:D171)</f>
        <v>28000</v>
      </c>
      <c r="E163" s="133">
        <f t="shared" si="37"/>
        <v>310</v>
      </c>
      <c r="F163" s="133">
        <f t="shared" si="37"/>
        <v>6500</v>
      </c>
      <c r="G163" s="133">
        <f t="shared" si="37"/>
        <v>0</v>
      </c>
      <c r="H163" s="133">
        <f t="shared" si="37"/>
        <v>1000</v>
      </c>
      <c r="I163" s="133">
        <f t="shared" si="37"/>
        <v>304</v>
      </c>
      <c r="J163" s="133">
        <f t="shared" si="37"/>
        <v>2000</v>
      </c>
      <c r="K163" s="133">
        <f t="shared" si="37"/>
        <v>2800</v>
      </c>
      <c r="L163" s="133">
        <f t="shared" si="37"/>
        <v>700</v>
      </c>
      <c r="M163" s="133">
        <f t="shared" si="37"/>
        <v>5500</v>
      </c>
      <c r="N163" s="133">
        <f t="shared" si="37"/>
        <v>3300</v>
      </c>
      <c r="O163" s="133">
        <f t="shared" si="37"/>
        <v>870</v>
      </c>
      <c r="P163" s="133">
        <f t="shared" si="37"/>
        <v>9716</v>
      </c>
      <c r="Q163" s="133">
        <f t="shared" si="37"/>
        <v>7500</v>
      </c>
      <c r="R163" s="133">
        <f t="shared" si="37"/>
        <v>0</v>
      </c>
      <c r="S163" s="133">
        <f t="shared" si="37"/>
        <v>0</v>
      </c>
      <c r="T163" s="133">
        <f t="shared" si="37"/>
        <v>0</v>
      </c>
      <c r="U163" s="133">
        <f t="shared" si="33"/>
        <v>29000</v>
      </c>
      <c r="V163" s="133">
        <f t="shared" si="37"/>
        <v>1795</v>
      </c>
      <c r="W163" s="133">
        <f t="shared" si="37"/>
        <v>8500</v>
      </c>
      <c r="X163" s="133">
        <f t="shared" si="37"/>
        <v>5140</v>
      </c>
      <c r="Y163" s="133">
        <f t="shared" si="37"/>
        <v>0</v>
      </c>
      <c r="Z163" s="133">
        <f t="shared" si="37"/>
        <v>13365</v>
      </c>
      <c r="AA163" s="133">
        <f t="shared" si="37"/>
        <v>200</v>
      </c>
      <c r="AB163" s="133">
        <f t="shared" si="37"/>
        <v>0</v>
      </c>
      <c r="AC163" s="133">
        <f t="shared" si="37"/>
        <v>0</v>
      </c>
    </row>
    <row r="164" spans="1:29" s="72" customFormat="1" ht="15.75" customHeight="1">
      <c r="A164" s="98" t="s">
        <v>1679</v>
      </c>
      <c r="B164" s="133">
        <f t="shared" si="30"/>
        <v>0</v>
      </c>
      <c r="C164" s="133">
        <f t="shared" si="31"/>
        <v>0</v>
      </c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70"/>
      <c r="U164" s="133">
        <f t="shared" si="33"/>
        <v>0</v>
      </c>
      <c r="V164" s="170"/>
      <c r="W164" s="170"/>
      <c r="X164" s="170"/>
      <c r="Y164" s="170"/>
      <c r="Z164" s="170"/>
      <c r="AA164" s="170"/>
      <c r="AB164" s="170"/>
      <c r="AC164" s="170"/>
    </row>
    <row r="165" spans="1:29" s="72" customFormat="1" ht="15.75" customHeight="1">
      <c r="A165" s="98" t="s">
        <v>1680</v>
      </c>
      <c r="B165" s="133">
        <f t="shared" si="30"/>
        <v>0</v>
      </c>
      <c r="C165" s="133">
        <f t="shared" si="31"/>
        <v>0</v>
      </c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70"/>
      <c r="U165" s="133">
        <f t="shared" si="33"/>
        <v>0</v>
      </c>
      <c r="V165" s="170"/>
      <c r="W165" s="170"/>
      <c r="X165" s="170"/>
      <c r="Y165" s="170"/>
      <c r="Z165" s="170"/>
      <c r="AA165" s="170"/>
      <c r="AB165" s="170"/>
      <c r="AC165" s="170"/>
    </row>
    <row r="166" spans="1:29" s="72" customFormat="1" ht="15.75" customHeight="1">
      <c r="A166" s="98" t="s">
        <v>1681</v>
      </c>
      <c r="B166" s="133">
        <f t="shared" si="30"/>
        <v>0</v>
      </c>
      <c r="C166" s="133">
        <f t="shared" si="31"/>
        <v>0</v>
      </c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70"/>
      <c r="U166" s="133">
        <f t="shared" si="33"/>
        <v>0</v>
      </c>
      <c r="V166" s="170"/>
      <c r="W166" s="170"/>
      <c r="X166" s="170"/>
      <c r="Y166" s="170"/>
      <c r="Z166" s="170"/>
      <c r="AA166" s="170"/>
      <c r="AB166" s="170"/>
      <c r="AC166" s="170"/>
    </row>
    <row r="167" spans="1:29" s="72" customFormat="1" ht="15.75" customHeight="1">
      <c r="A167" s="98" t="s">
        <v>1682</v>
      </c>
      <c r="B167" s="133">
        <f t="shared" si="30"/>
        <v>0</v>
      </c>
      <c r="C167" s="133">
        <f t="shared" si="31"/>
        <v>0</v>
      </c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70"/>
      <c r="U167" s="133">
        <f t="shared" si="33"/>
        <v>0</v>
      </c>
      <c r="V167" s="170"/>
      <c r="W167" s="170"/>
      <c r="X167" s="170"/>
      <c r="Y167" s="170"/>
      <c r="Z167" s="170"/>
      <c r="AA167" s="170"/>
      <c r="AB167" s="170"/>
      <c r="AC167" s="170"/>
    </row>
    <row r="168" spans="1:29" s="72" customFormat="1" ht="15.75" customHeight="1">
      <c r="A168" s="98" t="s">
        <v>1683</v>
      </c>
      <c r="B168" s="133">
        <f t="shared" si="30"/>
        <v>0</v>
      </c>
      <c r="C168" s="133">
        <f t="shared" si="31"/>
        <v>0</v>
      </c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70"/>
      <c r="U168" s="133">
        <f t="shared" si="33"/>
        <v>0</v>
      </c>
      <c r="V168" s="170"/>
      <c r="W168" s="170"/>
      <c r="X168" s="170"/>
      <c r="Y168" s="170"/>
      <c r="Z168" s="170"/>
      <c r="AA168" s="170"/>
      <c r="AB168" s="170"/>
      <c r="AC168" s="170"/>
    </row>
    <row r="169" spans="1:29" s="72" customFormat="1" ht="15.75" customHeight="1">
      <c r="A169" s="98" t="s">
        <v>1684</v>
      </c>
      <c r="B169" s="133">
        <f t="shared" si="30"/>
        <v>0</v>
      </c>
      <c r="C169" s="133">
        <f t="shared" si="31"/>
        <v>0</v>
      </c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70"/>
      <c r="U169" s="133">
        <f t="shared" si="33"/>
        <v>0</v>
      </c>
      <c r="V169" s="170"/>
      <c r="W169" s="170"/>
      <c r="X169" s="170"/>
      <c r="Y169" s="170"/>
      <c r="Z169" s="170"/>
      <c r="AA169" s="170"/>
      <c r="AB169" s="170"/>
      <c r="AC169" s="170"/>
    </row>
    <row r="170" spans="1:29" s="72" customFormat="1" ht="15.75" customHeight="1">
      <c r="A170" s="98" t="s">
        <v>1685</v>
      </c>
      <c r="B170" s="133">
        <f t="shared" si="30"/>
        <v>97500</v>
      </c>
      <c r="C170" s="133">
        <f t="shared" si="31"/>
        <v>68500</v>
      </c>
      <c r="D170" s="170">
        <v>28000</v>
      </c>
      <c r="E170" s="170">
        <v>310</v>
      </c>
      <c r="F170" s="170">
        <v>6500</v>
      </c>
      <c r="G170" s="170"/>
      <c r="H170" s="170">
        <v>1000</v>
      </c>
      <c r="I170" s="170">
        <v>304</v>
      </c>
      <c r="J170" s="170">
        <v>2000</v>
      </c>
      <c r="K170" s="170">
        <v>2800</v>
      </c>
      <c r="L170" s="170">
        <v>700</v>
      </c>
      <c r="M170" s="170">
        <v>5500</v>
      </c>
      <c r="N170" s="170">
        <v>3300</v>
      </c>
      <c r="O170" s="170">
        <v>870</v>
      </c>
      <c r="P170" s="170">
        <v>9716</v>
      </c>
      <c r="Q170" s="170">
        <v>7500</v>
      </c>
      <c r="R170" s="170"/>
      <c r="S170" s="170"/>
      <c r="T170" s="170"/>
      <c r="U170" s="133">
        <f t="shared" si="33"/>
        <v>29000</v>
      </c>
      <c r="V170" s="170">
        <v>1795</v>
      </c>
      <c r="W170" s="170">
        <v>8500</v>
      </c>
      <c r="X170" s="170">
        <v>5140</v>
      </c>
      <c r="Y170" s="170"/>
      <c r="Z170" s="170">
        <v>13365</v>
      </c>
      <c r="AA170" s="170">
        <v>200</v>
      </c>
      <c r="AB170" s="170"/>
      <c r="AC170" s="170"/>
    </row>
    <row r="171" spans="1:29" s="72" customFormat="1" ht="15.75" customHeight="1">
      <c r="A171" s="98" t="s">
        <v>1686</v>
      </c>
      <c r="B171" s="133">
        <f t="shared" si="30"/>
        <v>0</v>
      </c>
      <c r="C171" s="133">
        <f t="shared" si="31"/>
        <v>0</v>
      </c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70"/>
      <c r="U171" s="133">
        <f t="shared" si="33"/>
        <v>0</v>
      </c>
      <c r="V171" s="170"/>
      <c r="W171" s="170"/>
      <c r="X171" s="170"/>
      <c r="Y171" s="170"/>
      <c r="Z171" s="170"/>
      <c r="AA171" s="170"/>
      <c r="AB171" s="170"/>
      <c r="AC171" s="170"/>
    </row>
    <row r="172" spans="1:29" s="72" customFormat="1" ht="15.75" customHeight="1">
      <c r="A172" s="98" t="s">
        <v>1687</v>
      </c>
      <c r="B172" s="133">
        <f t="shared" si="30"/>
        <v>0</v>
      </c>
      <c r="C172" s="133">
        <f t="shared" si="31"/>
        <v>0</v>
      </c>
      <c r="D172" s="133">
        <f aca="true" t="shared" si="38" ref="D172:AC172">SUM(D173:D174)</f>
        <v>0</v>
      </c>
      <c r="E172" s="133">
        <f t="shared" si="38"/>
        <v>0</v>
      </c>
      <c r="F172" s="133">
        <f t="shared" si="38"/>
        <v>0</v>
      </c>
      <c r="G172" s="133">
        <f t="shared" si="38"/>
        <v>0</v>
      </c>
      <c r="H172" s="133">
        <f t="shared" si="38"/>
        <v>0</v>
      </c>
      <c r="I172" s="133">
        <f t="shared" si="38"/>
        <v>0</v>
      </c>
      <c r="J172" s="133">
        <f t="shared" si="38"/>
        <v>0</v>
      </c>
      <c r="K172" s="133">
        <f t="shared" si="38"/>
        <v>0</v>
      </c>
      <c r="L172" s="133">
        <f t="shared" si="38"/>
        <v>0</v>
      </c>
      <c r="M172" s="133">
        <f t="shared" si="38"/>
        <v>0</v>
      </c>
      <c r="N172" s="133">
        <f t="shared" si="38"/>
        <v>0</v>
      </c>
      <c r="O172" s="133">
        <f t="shared" si="38"/>
        <v>0</v>
      </c>
      <c r="P172" s="133">
        <f t="shared" si="38"/>
        <v>0</v>
      </c>
      <c r="Q172" s="133">
        <f t="shared" si="38"/>
        <v>0</v>
      </c>
      <c r="R172" s="133">
        <f t="shared" si="38"/>
        <v>0</v>
      </c>
      <c r="S172" s="133">
        <f t="shared" si="38"/>
        <v>0</v>
      </c>
      <c r="T172" s="133">
        <f t="shared" si="38"/>
        <v>0</v>
      </c>
      <c r="U172" s="133">
        <f t="shared" si="33"/>
        <v>0</v>
      </c>
      <c r="V172" s="133">
        <f t="shared" si="38"/>
        <v>0</v>
      </c>
      <c r="W172" s="133">
        <f t="shared" si="38"/>
        <v>0</v>
      </c>
      <c r="X172" s="133">
        <f t="shared" si="38"/>
        <v>0</v>
      </c>
      <c r="Y172" s="133">
        <f t="shared" si="38"/>
        <v>0</v>
      </c>
      <c r="Z172" s="133">
        <f t="shared" si="38"/>
        <v>0</v>
      </c>
      <c r="AA172" s="133">
        <f t="shared" si="38"/>
        <v>0</v>
      </c>
      <c r="AB172" s="133">
        <f t="shared" si="38"/>
        <v>0</v>
      </c>
      <c r="AC172" s="133">
        <f t="shared" si="38"/>
        <v>0</v>
      </c>
    </row>
    <row r="173" spans="1:29" s="72" customFormat="1" ht="15.75" customHeight="1">
      <c r="A173" s="98" t="s">
        <v>1688</v>
      </c>
      <c r="B173" s="133">
        <f t="shared" si="30"/>
        <v>0</v>
      </c>
      <c r="C173" s="133">
        <f t="shared" si="31"/>
        <v>0</v>
      </c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70"/>
      <c r="U173" s="133">
        <f t="shared" si="33"/>
        <v>0</v>
      </c>
      <c r="V173" s="170"/>
      <c r="W173" s="170"/>
      <c r="X173" s="170"/>
      <c r="Y173" s="170"/>
      <c r="Z173" s="170"/>
      <c r="AA173" s="170"/>
      <c r="AB173" s="170"/>
      <c r="AC173" s="170"/>
    </row>
    <row r="174" spans="1:29" s="72" customFormat="1" ht="15.75" customHeight="1">
      <c r="A174" s="98" t="s">
        <v>1689</v>
      </c>
      <c r="B174" s="133">
        <f t="shared" si="30"/>
        <v>0</v>
      </c>
      <c r="C174" s="133">
        <f t="shared" si="31"/>
        <v>0</v>
      </c>
      <c r="D174" s="133">
        <f aca="true" t="shared" si="39" ref="D174:AC174">SUM(D175:D183)</f>
        <v>0</v>
      </c>
      <c r="E174" s="133">
        <f t="shared" si="39"/>
        <v>0</v>
      </c>
      <c r="F174" s="133">
        <f t="shared" si="39"/>
        <v>0</v>
      </c>
      <c r="G174" s="133">
        <f t="shared" si="39"/>
        <v>0</v>
      </c>
      <c r="H174" s="133">
        <f t="shared" si="39"/>
        <v>0</v>
      </c>
      <c r="I174" s="133">
        <f t="shared" si="39"/>
        <v>0</v>
      </c>
      <c r="J174" s="133">
        <f t="shared" si="39"/>
        <v>0</v>
      </c>
      <c r="K174" s="133">
        <f t="shared" si="39"/>
        <v>0</v>
      </c>
      <c r="L174" s="133">
        <f t="shared" si="39"/>
        <v>0</v>
      </c>
      <c r="M174" s="133">
        <f t="shared" si="39"/>
        <v>0</v>
      </c>
      <c r="N174" s="133">
        <f t="shared" si="39"/>
        <v>0</v>
      </c>
      <c r="O174" s="133">
        <f t="shared" si="39"/>
        <v>0</v>
      </c>
      <c r="P174" s="133">
        <f t="shared" si="39"/>
        <v>0</v>
      </c>
      <c r="Q174" s="133">
        <f t="shared" si="39"/>
        <v>0</v>
      </c>
      <c r="R174" s="133">
        <f t="shared" si="39"/>
        <v>0</v>
      </c>
      <c r="S174" s="133">
        <f t="shared" si="39"/>
        <v>0</v>
      </c>
      <c r="T174" s="133">
        <f t="shared" si="39"/>
        <v>0</v>
      </c>
      <c r="U174" s="133">
        <f t="shared" si="33"/>
        <v>0</v>
      </c>
      <c r="V174" s="133">
        <f t="shared" si="39"/>
        <v>0</v>
      </c>
      <c r="W174" s="133">
        <f t="shared" si="39"/>
        <v>0</v>
      </c>
      <c r="X174" s="133">
        <f t="shared" si="39"/>
        <v>0</v>
      </c>
      <c r="Y174" s="133">
        <f t="shared" si="39"/>
        <v>0</v>
      </c>
      <c r="Z174" s="133">
        <f t="shared" si="39"/>
        <v>0</v>
      </c>
      <c r="AA174" s="133">
        <f t="shared" si="39"/>
        <v>0</v>
      </c>
      <c r="AB174" s="133">
        <f t="shared" si="39"/>
        <v>0</v>
      </c>
      <c r="AC174" s="133">
        <f t="shared" si="39"/>
        <v>0</v>
      </c>
    </row>
    <row r="175" spans="1:29" s="72" customFormat="1" ht="15.75" customHeight="1">
      <c r="A175" s="103" t="s">
        <v>1690</v>
      </c>
      <c r="B175" s="133">
        <f t="shared" si="30"/>
        <v>0</v>
      </c>
      <c r="C175" s="133">
        <f t="shared" si="31"/>
        <v>0</v>
      </c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70"/>
      <c r="U175" s="133">
        <f t="shared" si="33"/>
        <v>0</v>
      </c>
      <c r="V175" s="170"/>
      <c r="W175" s="170"/>
      <c r="X175" s="170"/>
      <c r="Y175" s="170"/>
      <c r="Z175" s="170"/>
      <c r="AA175" s="170"/>
      <c r="AB175" s="170"/>
      <c r="AC175" s="170"/>
    </row>
    <row r="176" spans="1:29" s="72" customFormat="1" ht="15.75" customHeight="1">
      <c r="A176" s="103" t="s">
        <v>1691</v>
      </c>
      <c r="B176" s="133">
        <f t="shared" si="30"/>
        <v>0</v>
      </c>
      <c r="C176" s="133">
        <f t="shared" si="31"/>
        <v>0</v>
      </c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70"/>
      <c r="U176" s="133">
        <f t="shared" si="33"/>
        <v>0</v>
      </c>
      <c r="V176" s="170"/>
      <c r="W176" s="170"/>
      <c r="X176" s="170"/>
      <c r="Y176" s="170"/>
      <c r="Z176" s="170"/>
      <c r="AA176" s="170"/>
      <c r="AB176" s="170"/>
      <c r="AC176" s="170"/>
    </row>
    <row r="177" spans="1:29" s="72" customFormat="1" ht="15.75" customHeight="1">
      <c r="A177" s="103" t="s">
        <v>1692</v>
      </c>
      <c r="B177" s="133">
        <f t="shared" si="30"/>
        <v>0</v>
      </c>
      <c r="C177" s="133">
        <f t="shared" si="31"/>
        <v>0</v>
      </c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70"/>
      <c r="U177" s="133">
        <f t="shared" si="33"/>
        <v>0</v>
      </c>
      <c r="V177" s="170"/>
      <c r="W177" s="170"/>
      <c r="X177" s="170"/>
      <c r="Y177" s="170"/>
      <c r="Z177" s="170"/>
      <c r="AA177" s="170"/>
      <c r="AB177" s="170"/>
      <c r="AC177" s="170"/>
    </row>
    <row r="178" spans="1:29" s="72" customFormat="1" ht="15.75" customHeight="1">
      <c r="A178" s="103" t="s">
        <v>1693</v>
      </c>
      <c r="B178" s="133">
        <f t="shared" si="30"/>
        <v>0</v>
      </c>
      <c r="C178" s="133">
        <f t="shared" si="31"/>
        <v>0</v>
      </c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70"/>
      <c r="U178" s="133">
        <f t="shared" si="33"/>
        <v>0</v>
      </c>
      <c r="V178" s="170"/>
      <c r="W178" s="170"/>
      <c r="X178" s="170"/>
      <c r="Y178" s="170"/>
      <c r="Z178" s="170"/>
      <c r="AA178" s="170"/>
      <c r="AB178" s="170"/>
      <c r="AC178" s="170"/>
    </row>
    <row r="179" spans="1:29" s="72" customFormat="1" ht="15.75" customHeight="1">
      <c r="A179" s="103" t="s">
        <v>1694</v>
      </c>
      <c r="B179" s="133">
        <f t="shared" si="30"/>
        <v>0</v>
      </c>
      <c r="C179" s="133">
        <f t="shared" si="31"/>
        <v>0</v>
      </c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70"/>
      <c r="U179" s="133">
        <f t="shared" si="33"/>
        <v>0</v>
      </c>
      <c r="V179" s="170"/>
      <c r="W179" s="170"/>
      <c r="X179" s="170"/>
      <c r="Y179" s="170"/>
      <c r="Z179" s="170"/>
      <c r="AA179" s="170"/>
      <c r="AB179" s="170"/>
      <c r="AC179" s="170"/>
    </row>
    <row r="180" spans="1:29" s="72" customFormat="1" ht="15.75" customHeight="1">
      <c r="A180" s="103" t="s">
        <v>1695</v>
      </c>
      <c r="B180" s="133">
        <f t="shared" si="30"/>
        <v>0</v>
      </c>
      <c r="C180" s="133">
        <f t="shared" si="31"/>
        <v>0</v>
      </c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70"/>
      <c r="U180" s="133">
        <f t="shared" si="33"/>
        <v>0</v>
      </c>
      <c r="V180" s="170"/>
      <c r="W180" s="170"/>
      <c r="X180" s="170"/>
      <c r="Y180" s="170"/>
      <c r="Z180" s="170"/>
      <c r="AA180" s="170"/>
      <c r="AB180" s="170"/>
      <c r="AC180" s="170"/>
    </row>
    <row r="181" spans="1:29" s="72" customFormat="1" ht="15.75" customHeight="1">
      <c r="A181" s="103" t="s">
        <v>1696</v>
      </c>
      <c r="B181" s="133">
        <f t="shared" si="30"/>
        <v>0</v>
      </c>
      <c r="C181" s="133">
        <f t="shared" si="31"/>
        <v>0</v>
      </c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70"/>
      <c r="U181" s="133">
        <f t="shared" si="33"/>
        <v>0</v>
      </c>
      <c r="V181" s="170"/>
      <c r="W181" s="170"/>
      <c r="X181" s="170"/>
      <c r="Y181" s="170"/>
      <c r="Z181" s="170"/>
      <c r="AA181" s="170"/>
      <c r="AB181" s="170"/>
      <c r="AC181" s="170"/>
    </row>
    <row r="182" spans="1:29" s="72" customFormat="1" ht="15.75" customHeight="1">
      <c r="A182" s="103" t="s">
        <v>1697</v>
      </c>
      <c r="B182" s="133">
        <f t="shared" si="30"/>
        <v>0</v>
      </c>
      <c r="C182" s="133">
        <f t="shared" si="31"/>
        <v>0</v>
      </c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70"/>
      <c r="U182" s="133">
        <f t="shared" si="33"/>
        <v>0</v>
      </c>
      <c r="V182" s="170"/>
      <c r="W182" s="170"/>
      <c r="X182" s="170"/>
      <c r="Y182" s="170"/>
      <c r="Z182" s="170"/>
      <c r="AA182" s="170"/>
      <c r="AB182" s="170"/>
      <c r="AC182" s="170"/>
    </row>
    <row r="183" spans="1:29" s="72" customFormat="1" ht="15.75" customHeight="1">
      <c r="A183" s="103" t="s">
        <v>1698</v>
      </c>
      <c r="B183" s="133">
        <f t="shared" si="30"/>
        <v>0</v>
      </c>
      <c r="C183" s="133">
        <f t="shared" si="31"/>
        <v>0</v>
      </c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70"/>
      <c r="U183" s="133">
        <f t="shared" si="33"/>
        <v>0</v>
      </c>
      <c r="V183" s="170"/>
      <c r="W183" s="170"/>
      <c r="X183" s="170"/>
      <c r="Y183" s="170"/>
      <c r="Z183" s="170"/>
      <c r="AA183" s="170"/>
      <c r="AB183" s="170"/>
      <c r="AC183" s="170"/>
    </row>
    <row r="184" spans="1:29" s="72" customFormat="1" ht="15.75" customHeight="1">
      <c r="A184" s="98" t="s">
        <v>1699</v>
      </c>
      <c r="B184" s="133">
        <f t="shared" si="30"/>
        <v>0</v>
      </c>
      <c r="C184" s="133">
        <f t="shared" si="31"/>
        <v>0</v>
      </c>
      <c r="D184" s="133">
        <f aca="true" t="shared" si="40" ref="D184:AC184">SUM(D185:D186)</f>
        <v>0</v>
      </c>
      <c r="E184" s="133">
        <f t="shared" si="40"/>
        <v>0</v>
      </c>
      <c r="F184" s="133">
        <f t="shared" si="40"/>
        <v>0</v>
      </c>
      <c r="G184" s="133">
        <f t="shared" si="40"/>
        <v>0</v>
      </c>
      <c r="H184" s="133">
        <f t="shared" si="40"/>
        <v>0</v>
      </c>
      <c r="I184" s="133">
        <f t="shared" si="40"/>
        <v>0</v>
      </c>
      <c r="J184" s="133">
        <f t="shared" si="40"/>
        <v>0</v>
      </c>
      <c r="K184" s="133">
        <f t="shared" si="40"/>
        <v>0</v>
      </c>
      <c r="L184" s="133">
        <f t="shared" si="40"/>
        <v>0</v>
      </c>
      <c r="M184" s="133">
        <f t="shared" si="40"/>
        <v>0</v>
      </c>
      <c r="N184" s="133">
        <f t="shared" si="40"/>
        <v>0</v>
      </c>
      <c r="O184" s="133">
        <f t="shared" si="40"/>
        <v>0</v>
      </c>
      <c r="P184" s="133">
        <f t="shared" si="40"/>
        <v>0</v>
      </c>
      <c r="Q184" s="133">
        <f t="shared" si="40"/>
        <v>0</v>
      </c>
      <c r="R184" s="133">
        <f t="shared" si="40"/>
        <v>0</v>
      </c>
      <c r="S184" s="133">
        <f t="shared" si="40"/>
        <v>0</v>
      </c>
      <c r="T184" s="133">
        <f t="shared" si="40"/>
        <v>0</v>
      </c>
      <c r="U184" s="133">
        <f t="shared" si="33"/>
        <v>0</v>
      </c>
      <c r="V184" s="133">
        <f t="shared" si="40"/>
        <v>0</v>
      </c>
      <c r="W184" s="133">
        <f t="shared" si="40"/>
        <v>0</v>
      </c>
      <c r="X184" s="133">
        <f t="shared" si="40"/>
        <v>0</v>
      </c>
      <c r="Y184" s="133">
        <f t="shared" si="40"/>
        <v>0</v>
      </c>
      <c r="Z184" s="133">
        <f t="shared" si="40"/>
        <v>0</v>
      </c>
      <c r="AA184" s="133">
        <f t="shared" si="40"/>
        <v>0</v>
      </c>
      <c r="AB184" s="133">
        <f t="shared" si="40"/>
        <v>0</v>
      </c>
      <c r="AC184" s="133">
        <f t="shared" si="40"/>
        <v>0</v>
      </c>
    </row>
    <row r="185" spans="1:29" s="72" customFormat="1" ht="15.75" customHeight="1">
      <c r="A185" s="98" t="s">
        <v>1700</v>
      </c>
      <c r="B185" s="133">
        <f t="shared" si="30"/>
        <v>0</v>
      </c>
      <c r="C185" s="133">
        <f t="shared" si="31"/>
        <v>0</v>
      </c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70"/>
      <c r="U185" s="133">
        <f t="shared" si="33"/>
        <v>0</v>
      </c>
      <c r="V185" s="170"/>
      <c r="W185" s="170"/>
      <c r="X185" s="170"/>
      <c r="Y185" s="170"/>
      <c r="Z185" s="170"/>
      <c r="AA185" s="170"/>
      <c r="AB185" s="170"/>
      <c r="AC185" s="170"/>
    </row>
    <row r="186" spans="1:29" s="72" customFormat="1" ht="15.75" customHeight="1">
      <c r="A186" s="98" t="s">
        <v>1701</v>
      </c>
      <c r="B186" s="133">
        <f t="shared" si="30"/>
        <v>0</v>
      </c>
      <c r="C186" s="133">
        <f t="shared" si="31"/>
        <v>0</v>
      </c>
      <c r="D186" s="133">
        <f aca="true" t="shared" si="41" ref="D186:AC186">SUM(D187:D195)</f>
        <v>0</v>
      </c>
      <c r="E186" s="133">
        <f t="shared" si="41"/>
        <v>0</v>
      </c>
      <c r="F186" s="133">
        <f t="shared" si="41"/>
        <v>0</v>
      </c>
      <c r="G186" s="133">
        <f t="shared" si="41"/>
        <v>0</v>
      </c>
      <c r="H186" s="133">
        <f t="shared" si="41"/>
        <v>0</v>
      </c>
      <c r="I186" s="133">
        <f t="shared" si="41"/>
        <v>0</v>
      </c>
      <c r="J186" s="133">
        <f t="shared" si="41"/>
        <v>0</v>
      </c>
      <c r="K186" s="133">
        <f t="shared" si="41"/>
        <v>0</v>
      </c>
      <c r="L186" s="133">
        <f t="shared" si="41"/>
        <v>0</v>
      </c>
      <c r="M186" s="133">
        <f t="shared" si="41"/>
        <v>0</v>
      </c>
      <c r="N186" s="133">
        <f t="shared" si="41"/>
        <v>0</v>
      </c>
      <c r="O186" s="133">
        <f t="shared" si="41"/>
        <v>0</v>
      </c>
      <c r="P186" s="133">
        <f t="shared" si="41"/>
        <v>0</v>
      </c>
      <c r="Q186" s="133">
        <f t="shared" si="41"/>
        <v>0</v>
      </c>
      <c r="R186" s="133">
        <f t="shared" si="41"/>
        <v>0</v>
      </c>
      <c r="S186" s="133">
        <f t="shared" si="41"/>
        <v>0</v>
      </c>
      <c r="T186" s="133">
        <f t="shared" si="41"/>
        <v>0</v>
      </c>
      <c r="U186" s="133">
        <f t="shared" si="33"/>
        <v>0</v>
      </c>
      <c r="V186" s="133">
        <f t="shared" si="41"/>
        <v>0</v>
      </c>
      <c r="W186" s="133">
        <f t="shared" si="41"/>
        <v>0</v>
      </c>
      <c r="X186" s="133">
        <f t="shared" si="41"/>
        <v>0</v>
      </c>
      <c r="Y186" s="133">
        <f t="shared" si="41"/>
        <v>0</v>
      </c>
      <c r="Z186" s="133">
        <f t="shared" si="41"/>
        <v>0</v>
      </c>
      <c r="AA186" s="133">
        <f t="shared" si="41"/>
        <v>0</v>
      </c>
      <c r="AB186" s="133">
        <f t="shared" si="41"/>
        <v>0</v>
      </c>
      <c r="AC186" s="133">
        <f t="shared" si="41"/>
        <v>0</v>
      </c>
    </row>
    <row r="187" spans="1:29" s="72" customFormat="1" ht="15.75" customHeight="1">
      <c r="A187" s="98" t="s">
        <v>1702</v>
      </c>
      <c r="B187" s="133">
        <f t="shared" si="30"/>
        <v>0</v>
      </c>
      <c r="C187" s="133">
        <f t="shared" si="31"/>
        <v>0</v>
      </c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70"/>
      <c r="U187" s="133">
        <f t="shared" si="33"/>
        <v>0</v>
      </c>
      <c r="V187" s="170"/>
      <c r="W187" s="170"/>
      <c r="X187" s="170"/>
      <c r="Y187" s="170"/>
      <c r="Z187" s="170"/>
      <c r="AA187" s="170"/>
      <c r="AB187" s="170"/>
      <c r="AC187" s="170"/>
    </row>
    <row r="188" spans="1:29" s="72" customFormat="1" ht="15.75" customHeight="1">
      <c r="A188" s="98" t="s">
        <v>1703</v>
      </c>
      <c r="B188" s="133">
        <f t="shared" si="30"/>
        <v>0</v>
      </c>
      <c r="C188" s="133">
        <f t="shared" si="31"/>
        <v>0</v>
      </c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70"/>
      <c r="U188" s="133">
        <f t="shared" si="33"/>
        <v>0</v>
      </c>
      <c r="V188" s="170"/>
      <c r="W188" s="170"/>
      <c r="X188" s="170"/>
      <c r="Y188" s="170"/>
      <c r="Z188" s="170"/>
      <c r="AA188" s="170"/>
      <c r="AB188" s="170"/>
      <c r="AC188" s="170"/>
    </row>
    <row r="189" spans="1:29" s="72" customFormat="1" ht="15.75" customHeight="1">
      <c r="A189" s="98" t="s">
        <v>1704</v>
      </c>
      <c r="B189" s="133">
        <f t="shared" si="30"/>
        <v>0</v>
      </c>
      <c r="C189" s="133">
        <f t="shared" si="31"/>
        <v>0</v>
      </c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70"/>
      <c r="U189" s="133">
        <f t="shared" si="33"/>
        <v>0</v>
      </c>
      <c r="V189" s="170"/>
      <c r="W189" s="170"/>
      <c r="X189" s="170"/>
      <c r="Y189" s="170"/>
      <c r="Z189" s="170"/>
      <c r="AA189" s="170"/>
      <c r="AB189" s="170"/>
      <c r="AC189" s="170"/>
    </row>
    <row r="190" spans="1:29" s="72" customFormat="1" ht="15.75" customHeight="1">
      <c r="A190" s="98" t="s">
        <v>1705</v>
      </c>
      <c r="B190" s="133">
        <f t="shared" si="30"/>
        <v>0</v>
      </c>
      <c r="C190" s="133">
        <f t="shared" si="31"/>
        <v>0</v>
      </c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70"/>
      <c r="U190" s="133">
        <f t="shared" si="33"/>
        <v>0</v>
      </c>
      <c r="V190" s="170"/>
      <c r="W190" s="170"/>
      <c r="X190" s="170"/>
      <c r="Y190" s="170"/>
      <c r="Z190" s="170"/>
      <c r="AA190" s="170"/>
      <c r="AB190" s="170"/>
      <c r="AC190" s="170"/>
    </row>
    <row r="191" spans="1:29" s="72" customFormat="1" ht="15.75" customHeight="1">
      <c r="A191" s="98" t="s">
        <v>1706</v>
      </c>
      <c r="B191" s="133">
        <f t="shared" si="30"/>
        <v>0</v>
      </c>
      <c r="C191" s="133">
        <f t="shared" si="31"/>
        <v>0</v>
      </c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70"/>
      <c r="U191" s="133">
        <f t="shared" si="33"/>
        <v>0</v>
      </c>
      <c r="V191" s="170"/>
      <c r="W191" s="170"/>
      <c r="X191" s="170"/>
      <c r="Y191" s="170"/>
      <c r="Z191" s="170"/>
      <c r="AA191" s="170"/>
      <c r="AB191" s="170"/>
      <c r="AC191" s="170"/>
    </row>
    <row r="192" spans="1:29" s="72" customFormat="1" ht="15.75" customHeight="1">
      <c r="A192" s="98" t="s">
        <v>1707</v>
      </c>
      <c r="B192" s="133">
        <f t="shared" si="30"/>
        <v>0</v>
      </c>
      <c r="C192" s="133">
        <f t="shared" si="31"/>
        <v>0</v>
      </c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70"/>
      <c r="U192" s="133">
        <f t="shared" si="33"/>
        <v>0</v>
      </c>
      <c r="V192" s="170"/>
      <c r="W192" s="170"/>
      <c r="X192" s="170"/>
      <c r="Y192" s="170"/>
      <c r="Z192" s="170"/>
      <c r="AA192" s="170"/>
      <c r="AB192" s="170"/>
      <c r="AC192" s="170"/>
    </row>
    <row r="193" spans="1:29" s="72" customFormat="1" ht="15.75" customHeight="1">
      <c r="A193" s="98" t="s">
        <v>1708</v>
      </c>
      <c r="B193" s="133">
        <f t="shared" si="30"/>
        <v>0</v>
      </c>
      <c r="C193" s="133">
        <f t="shared" si="31"/>
        <v>0</v>
      </c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70"/>
      <c r="U193" s="133">
        <f t="shared" si="33"/>
        <v>0</v>
      </c>
      <c r="V193" s="170"/>
      <c r="W193" s="170"/>
      <c r="X193" s="170"/>
      <c r="Y193" s="170"/>
      <c r="Z193" s="170"/>
      <c r="AA193" s="170"/>
      <c r="AB193" s="170"/>
      <c r="AC193" s="170"/>
    </row>
    <row r="194" spans="1:29" s="72" customFormat="1" ht="15.75" customHeight="1">
      <c r="A194" s="98" t="s">
        <v>1709</v>
      </c>
      <c r="B194" s="133">
        <f t="shared" si="30"/>
        <v>0</v>
      </c>
      <c r="C194" s="133">
        <f t="shared" si="31"/>
        <v>0</v>
      </c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70"/>
      <c r="U194" s="133">
        <f t="shared" si="33"/>
        <v>0</v>
      </c>
      <c r="V194" s="170"/>
      <c r="W194" s="170"/>
      <c r="X194" s="170"/>
      <c r="Y194" s="170"/>
      <c r="Z194" s="170"/>
      <c r="AA194" s="170"/>
      <c r="AB194" s="170"/>
      <c r="AC194" s="170"/>
    </row>
    <row r="195" spans="1:29" s="72" customFormat="1" ht="15.75" customHeight="1">
      <c r="A195" s="98" t="s">
        <v>1710</v>
      </c>
      <c r="B195" s="133">
        <f t="shared" si="30"/>
        <v>0</v>
      </c>
      <c r="C195" s="133">
        <f t="shared" si="31"/>
        <v>0</v>
      </c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70"/>
      <c r="U195" s="133">
        <f t="shared" si="33"/>
        <v>0</v>
      </c>
      <c r="V195" s="170"/>
      <c r="W195" s="170"/>
      <c r="X195" s="170"/>
      <c r="Y195" s="170"/>
      <c r="Z195" s="170"/>
      <c r="AA195" s="170"/>
      <c r="AB195" s="170"/>
      <c r="AC195" s="170"/>
    </row>
    <row r="196" spans="1:29" s="72" customFormat="1" ht="15.75" customHeight="1">
      <c r="A196" s="101" t="s">
        <v>1711</v>
      </c>
      <c r="B196" s="133">
        <f t="shared" si="30"/>
        <v>0</v>
      </c>
      <c r="C196" s="133">
        <f t="shared" si="31"/>
        <v>0</v>
      </c>
      <c r="D196" s="133">
        <f aca="true" t="shared" si="42" ref="D196:AC196">SUM(D197:D198)</f>
        <v>0</v>
      </c>
      <c r="E196" s="133">
        <f t="shared" si="42"/>
        <v>0</v>
      </c>
      <c r="F196" s="133">
        <f t="shared" si="42"/>
        <v>0</v>
      </c>
      <c r="G196" s="133">
        <f t="shared" si="42"/>
        <v>0</v>
      </c>
      <c r="H196" s="133">
        <f t="shared" si="42"/>
        <v>0</v>
      </c>
      <c r="I196" s="133">
        <f t="shared" si="42"/>
        <v>0</v>
      </c>
      <c r="J196" s="133">
        <f t="shared" si="42"/>
        <v>0</v>
      </c>
      <c r="K196" s="133">
        <f t="shared" si="42"/>
        <v>0</v>
      </c>
      <c r="L196" s="133">
        <f t="shared" si="42"/>
        <v>0</v>
      </c>
      <c r="M196" s="133">
        <f t="shared" si="42"/>
        <v>0</v>
      </c>
      <c r="N196" s="133">
        <f t="shared" si="42"/>
        <v>0</v>
      </c>
      <c r="O196" s="133">
        <f t="shared" si="42"/>
        <v>0</v>
      </c>
      <c r="P196" s="133">
        <f t="shared" si="42"/>
        <v>0</v>
      </c>
      <c r="Q196" s="133">
        <f t="shared" si="42"/>
        <v>0</v>
      </c>
      <c r="R196" s="133">
        <f t="shared" si="42"/>
        <v>0</v>
      </c>
      <c r="S196" s="133">
        <f t="shared" si="42"/>
        <v>0</v>
      </c>
      <c r="T196" s="133">
        <f t="shared" si="42"/>
        <v>0</v>
      </c>
      <c r="U196" s="133">
        <f t="shared" si="33"/>
        <v>0</v>
      </c>
      <c r="V196" s="133">
        <f t="shared" si="42"/>
        <v>0</v>
      </c>
      <c r="W196" s="133">
        <f t="shared" si="42"/>
        <v>0</v>
      </c>
      <c r="X196" s="133">
        <f t="shared" si="42"/>
        <v>0</v>
      </c>
      <c r="Y196" s="133">
        <f t="shared" si="42"/>
        <v>0</v>
      </c>
      <c r="Z196" s="133">
        <f t="shared" si="42"/>
        <v>0</v>
      </c>
      <c r="AA196" s="133">
        <f t="shared" si="42"/>
        <v>0</v>
      </c>
      <c r="AB196" s="133">
        <f t="shared" si="42"/>
        <v>0</v>
      </c>
      <c r="AC196" s="133">
        <f t="shared" si="42"/>
        <v>0</v>
      </c>
    </row>
    <row r="197" spans="1:29" s="72" customFormat="1" ht="15.75" customHeight="1">
      <c r="A197" s="98" t="s">
        <v>1712</v>
      </c>
      <c r="B197" s="133">
        <f t="shared" si="30"/>
        <v>0</v>
      </c>
      <c r="C197" s="133">
        <f t="shared" si="31"/>
        <v>0</v>
      </c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70"/>
      <c r="U197" s="133">
        <f t="shared" si="33"/>
        <v>0</v>
      </c>
      <c r="V197" s="170"/>
      <c r="W197" s="170"/>
      <c r="X197" s="170"/>
      <c r="Y197" s="170"/>
      <c r="Z197" s="170"/>
      <c r="AA197" s="170"/>
      <c r="AB197" s="170"/>
      <c r="AC197" s="170"/>
    </row>
    <row r="198" spans="1:29" s="72" customFormat="1" ht="15.75" customHeight="1">
      <c r="A198" s="98" t="s">
        <v>1713</v>
      </c>
      <c r="B198" s="133">
        <f t="shared" si="30"/>
        <v>0</v>
      </c>
      <c r="C198" s="133">
        <f t="shared" si="31"/>
        <v>0</v>
      </c>
      <c r="D198" s="133">
        <f aca="true" t="shared" si="43" ref="D198:AC198">SUM(D200:D207)</f>
        <v>0</v>
      </c>
      <c r="E198" s="133">
        <f t="shared" si="43"/>
        <v>0</v>
      </c>
      <c r="F198" s="133">
        <f t="shared" si="43"/>
        <v>0</v>
      </c>
      <c r="G198" s="133">
        <f t="shared" si="43"/>
        <v>0</v>
      </c>
      <c r="H198" s="133">
        <f t="shared" si="43"/>
        <v>0</v>
      </c>
      <c r="I198" s="133">
        <f t="shared" si="43"/>
        <v>0</v>
      </c>
      <c r="J198" s="133">
        <f t="shared" si="43"/>
        <v>0</v>
      </c>
      <c r="K198" s="133">
        <f t="shared" si="43"/>
        <v>0</v>
      </c>
      <c r="L198" s="133">
        <f t="shared" si="43"/>
        <v>0</v>
      </c>
      <c r="M198" s="133">
        <f t="shared" si="43"/>
        <v>0</v>
      </c>
      <c r="N198" s="133">
        <f t="shared" si="43"/>
        <v>0</v>
      </c>
      <c r="O198" s="133">
        <f t="shared" si="43"/>
        <v>0</v>
      </c>
      <c r="P198" s="133">
        <f t="shared" si="43"/>
        <v>0</v>
      </c>
      <c r="Q198" s="133">
        <f t="shared" si="43"/>
        <v>0</v>
      </c>
      <c r="R198" s="133">
        <f t="shared" si="43"/>
        <v>0</v>
      </c>
      <c r="S198" s="133">
        <f t="shared" si="43"/>
        <v>0</v>
      </c>
      <c r="T198" s="133">
        <f t="shared" si="43"/>
        <v>0</v>
      </c>
      <c r="U198" s="133">
        <f t="shared" si="33"/>
        <v>0</v>
      </c>
      <c r="V198" s="133">
        <f t="shared" si="43"/>
        <v>0</v>
      </c>
      <c r="W198" s="133">
        <f t="shared" si="43"/>
        <v>0</v>
      </c>
      <c r="X198" s="133">
        <f t="shared" si="43"/>
        <v>0</v>
      </c>
      <c r="Y198" s="133">
        <f t="shared" si="43"/>
        <v>0</v>
      </c>
      <c r="Z198" s="133">
        <f t="shared" si="43"/>
        <v>0</v>
      </c>
      <c r="AA198" s="133">
        <f t="shared" si="43"/>
        <v>0</v>
      </c>
      <c r="AB198" s="133">
        <f t="shared" si="43"/>
        <v>0</v>
      </c>
      <c r="AC198" s="133">
        <f t="shared" si="43"/>
        <v>0</v>
      </c>
    </row>
    <row r="199" spans="1:29" s="72" customFormat="1" ht="15.75" customHeight="1">
      <c r="A199" s="98" t="s">
        <v>1714</v>
      </c>
      <c r="B199" s="133">
        <f t="shared" si="30"/>
        <v>0</v>
      </c>
      <c r="C199" s="133">
        <f t="shared" si="31"/>
        <v>0</v>
      </c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70"/>
      <c r="U199" s="133">
        <f t="shared" si="33"/>
        <v>0</v>
      </c>
      <c r="V199" s="170"/>
      <c r="W199" s="170"/>
      <c r="X199" s="170"/>
      <c r="Y199" s="170"/>
      <c r="Z199" s="170"/>
      <c r="AA199" s="170"/>
      <c r="AB199" s="170"/>
      <c r="AC199" s="170"/>
    </row>
    <row r="200" spans="1:29" s="72" customFormat="1" ht="15.75" customHeight="1">
      <c r="A200" s="98" t="s">
        <v>1715</v>
      </c>
      <c r="B200" s="133">
        <f t="shared" si="30"/>
        <v>0</v>
      </c>
      <c r="C200" s="133">
        <f t="shared" si="31"/>
        <v>0</v>
      </c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70"/>
      <c r="U200" s="133">
        <f t="shared" si="33"/>
        <v>0</v>
      </c>
      <c r="V200" s="170"/>
      <c r="W200" s="170"/>
      <c r="X200" s="170"/>
      <c r="Y200" s="170"/>
      <c r="Z200" s="170"/>
      <c r="AA200" s="170"/>
      <c r="AB200" s="170"/>
      <c r="AC200" s="170"/>
    </row>
    <row r="201" spans="1:29" s="72" customFormat="1" ht="15.75" customHeight="1">
      <c r="A201" s="98" t="s">
        <v>1716</v>
      </c>
      <c r="B201" s="133">
        <f t="shared" si="30"/>
        <v>0</v>
      </c>
      <c r="C201" s="133">
        <f t="shared" si="31"/>
        <v>0</v>
      </c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70"/>
      <c r="U201" s="133">
        <f t="shared" si="33"/>
        <v>0</v>
      </c>
      <c r="V201" s="170"/>
      <c r="W201" s="170"/>
      <c r="X201" s="170"/>
      <c r="Y201" s="170"/>
      <c r="Z201" s="170"/>
      <c r="AA201" s="170"/>
      <c r="AB201" s="170"/>
      <c r="AC201" s="170"/>
    </row>
    <row r="202" spans="1:29" s="72" customFormat="1" ht="15.75" customHeight="1">
      <c r="A202" s="98" t="s">
        <v>1717</v>
      </c>
      <c r="B202" s="133">
        <f t="shared" si="30"/>
        <v>0</v>
      </c>
      <c r="C202" s="133">
        <f t="shared" si="31"/>
        <v>0</v>
      </c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70"/>
      <c r="U202" s="133">
        <f t="shared" si="33"/>
        <v>0</v>
      </c>
      <c r="V202" s="170"/>
      <c r="W202" s="170"/>
      <c r="X202" s="170"/>
      <c r="Y202" s="170"/>
      <c r="Z202" s="170"/>
      <c r="AA202" s="170"/>
      <c r="AB202" s="170"/>
      <c r="AC202" s="170"/>
    </row>
    <row r="203" spans="1:29" s="72" customFormat="1" ht="15.75" customHeight="1">
      <c r="A203" s="98" t="s">
        <v>1718</v>
      </c>
      <c r="B203" s="133">
        <f aca="true" t="shared" si="44" ref="B203:B218">SUM(C203,U203)</f>
        <v>0</v>
      </c>
      <c r="C203" s="133">
        <f aca="true" t="shared" si="45" ref="C203:C218">SUM(D203:T203)</f>
        <v>0</v>
      </c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70"/>
      <c r="U203" s="133">
        <f aca="true" t="shared" si="46" ref="U203:U218">SUM(V203:AC203)</f>
        <v>0</v>
      </c>
      <c r="V203" s="170"/>
      <c r="W203" s="170"/>
      <c r="X203" s="170"/>
      <c r="Y203" s="170"/>
      <c r="Z203" s="170"/>
      <c r="AA203" s="170"/>
      <c r="AB203" s="170"/>
      <c r="AC203" s="170"/>
    </row>
    <row r="204" spans="1:29" s="72" customFormat="1" ht="15.75" customHeight="1">
      <c r="A204" s="98" t="s">
        <v>1719</v>
      </c>
      <c r="B204" s="133">
        <f t="shared" si="44"/>
        <v>0</v>
      </c>
      <c r="C204" s="133">
        <f t="shared" si="45"/>
        <v>0</v>
      </c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70"/>
      <c r="U204" s="133">
        <f t="shared" si="46"/>
        <v>0</v>
      </c>
      <c r="V204" s="170"/>
      <c r="W204" s="170"/>
      <c r="X204" s="170"/>
      <c r="Y204" s="170"/>
      <c r="Z204" s="170"/>
      <c r="AA204" s="170"/>
      <c r="AB204" s="170"/>
      <c r="AC204" s="170"/>
    </row>
    <row r="205" spans="1:29" s="72" customFormat="1" ht="15.75" customHeight="1">
      <c r="A205" s="98" t="s">
        <v>1720</v>
      </c>
      <c r="B205" s="133">
        <f t="shared" si="44"/>
        <v>0</v>
      </c>
      <c r="C205" s="133">
        <f t="shared" si="45"/>
        <v>0</v>
      </c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70"/>
      <c r="U205" s="133">
        <f t="shared" si="46"/>
        <v>0</v>
      </c>
      <c r="V205" s="170"/>
      <c r="W205" s="170"/>
      <c r="X205" s="170"/>
      <c r="Y205" s="170"/>
      <c r="Z205" s="170"/>
      <c r="AA205" s="170"/>
      <c r="AB205" s="170"/>
      <c r="AC205" s="170"/>
    </row>
    <row r="206" spans="1:29" s="72" customFormat="1" ht="15.75" customHeight="1">
      <c r="A206" s="98" t="s">
        <v>1721</v>
      </c>
      <c r="B206" s="133">
        <f t="shared" si="44"/>
        <v>0</v>
      </c>
      <c r="C206" s="133">
        <f t="shared" si="45"/>
        <v>0</v>
      </c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70"/>
      <c r="U206" s="133">
        <f t="shared" si="46"/>
        <v>0</v>
      </c>
      <c r="V206" s="170"/>
      <c r="W206" s="170"/>
      <c r="X206" s="170"/>
      <c r="Y206" s="170"/>
      <c r="Z206" s="170"/>
      <c r="AA206" s="170"/>
      <c r="AB206" s="170"/>
      <c r="AC206" s="170"/>
    </row>
    <row r="207" spans="1:29" s="72" customFormat="1" ht="15.75" customHeight="1">
      <c r="A207" s="98" t="s">
        <v>1722</v>
      </c>
      <c r="B207" s="133">
        <f t="shared" si="44"/>
        <v>0</v>
      </c>
      <c r="C207" s="133">
        <f t="shared" si="45"/>
        <v>0</v>
      </c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70"/>
      <c r="U207" s="133">
        <f t="shared" si="46"/>
        <v>0</v>
      </c>
      <c r="V207" s="170"/>
      <c r="W207" s="170"/>
      <c r="X207" s="170"/>
      <c r="Y207" s="170"/>
      <c r="Z207" s="170"/>
      <c r="AA207" s="170"/>
      <c r="AB207" s="170"/>
      <c r="AC207" s="170"/>
    </row>
    <row r="208" spans="1:29" s="72" customFormat="1" ht="15.75" customHeight="1">
      <c r="A208" s="98" t="s">
        <v>1723</v>
      </c>
      <c r="B208" s="133">
        <f t="shared" si="44"/>
        <v>0</v>
      </c>
      <c r="C208" s="133">
        <f t="shared" si="45"/>
        <v>0</v>
      </c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70"/>
      <c r="U208" s="133">
        <f t="shared" si="46"/>
        <v>0</v>
      </c>
      <c r="V208" s="170"/>
      <c r="W208" s="170"/>
      <c r="X208" s="170"/>
      <c r="Y208" s="170"/>
      <c r="Z208" s="170"/>
      <c r="AA208" s="170"/>
      <c r="AB208" s="170"/>
      <c r="AC208" s="170"/>
    </row>
    <row r="209" spans="1:29" s="72" customFormat="1" ht="15.75" customHeight="1">
      <c r="A209" s="98" t="s">
        <v>1724</v>
      </c>
      <c r="B209" s="133">
        <f t="shared" si="44"/>
        <v>0</v>
      </c>
      <c r="C209" s="133">
        <f t="shared" si="45"/>
        <v>0</v>
      </c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70"/>
      <c r="U209" s="133">
        <f t="shared" si="46"/>
        <v>0</v>
      </c>
      <c r="V209" s="170"/>
      <c r="W209" s="170"/>
      <c r="X209" s="170"/>
      <c r="Y209" s="170"/>
      <c r="Z209" s="170"/>
      <c r="AA209" s="170"/>
      <c r="AB209" s="170"/>
      <c r="AC209" s="170"/>
    </row>
    <row r="210" spans="1:29" s="72" customFormat="1" ht="15.75" customHeight="1">
      <c r="A210" s="98" t="s">
        <v>1725</v>
      </c>
      <c r="B210" s="133">
        <f t="shared" si="44"/>
        <v>0</v>
      </c>
      <c r="C210" s="133">
        <f t="shared" si="45"/>
        <v>0</v>
      </c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70"/>
      <c r="U210" s="133">
        <f t="shared" si="46"/>
        <v>0</v>
      </c>
      <c r="V210" s="170"/>
      <c r="W210" s="170"/>
      <c r="X210" s="170"/>
      <c r="Y210" s="170"/>
      <c r="Z210" s="170"/>
      <c r="AA210" s="170"/>
      <c r="AB210" s="170"/>
      <c r="AC210" s="170"/>
    </row>
    <row r="211" spans="1:29" s="72" customFormat="1" ht="15.75" customHeight="1">
      <c r="A211" s="98" t="s">
        <v>1726</v>
      </c>
      <c r="B211" s="133">
        <f t="shared" si="44"/>
        <v>0</v>
      </c>
      <c r="C211" s="133">
        <f t="shared" si="45"/>
        <v>0</v>
      </c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70"/>
      <c r="U211" s="133">
        <f t="shared" si="46"/>
        <v>0</v>
      </c>
      <c r="V211" s="170"/>
      <c r="W211" s="170"/>
      <c r="X211" s="170"/>
      <c r="Y211" s="170"/>
      <c r="Z211" s="170"/>
      <c r="AA211" s="170"/>
      <c r="AB211" s="170"/>
      <c r="AC211" s="170"/>
    </row>
    <row r="212" spans="1:29" s="72" customFormat="1" ht="15.75" customHeight="1">
      <c r="A212" s="98" t="s">
        <v>1727</v>
      </c>
      <c r="B212" s="133">
        <f t="shared" si="44"/>
        <v>0</v>
      </c>
      <c r="C212" s="133">
        <f t="shared" si="45"/>
        <v>0</v>
      </c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70"/>
      <c r="U212" s="133">
        <f t="shared" si="46"/>
        <v>0</v>
      </c>
      <c r="V212" s="170"/>
      <c r="W212" s="170"/>
      <c r="X212" s="170"/>
      <c r="Y212" s="170"/>
      <c r="Z212" s="170"/>
      <c r="AA212" s="170"/>
      <c r="AB212" s="170"/>
      <c r="AC212" s="170"/>
    </row>
    <row r="213" spans="1:29" s="72" customFormat="1" ht="15.75" customHeight="1">
      <c r="A213" s="98" t="s">
        <v>1728</v>
      </c>
      <c r="B213" s="133">
        <f t="shared" si="44"/>
        <v>0</v>
      </c>
      <c r="C213" s="133">
        <f t="shared" si="45"/>
        <v>0</v>
      </c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70"/>
      <c r="U213" s="133">
        <f t="shared" si="46"/>
        <v>0</v>
      </c>
      <c r="V213" s="170"/>
      <c r="W213" s="170"/>
      <c r="X213" s="170"/>
      <c r="Y213" s="170"/>
      <c r="Z213" s="170"/>
      <c r="AA213" s="170"/>
      <c r="AB213" s="170"/>
      <c r="AC213" s="170"/>
    </row>
    <row r="214" spans="1:29" s="72" customFormat="1" ht="15.75" customHeight="1">
      <c r="A214" s="101" t="s">
        <v>1729</v>
      </c>
      <c r="B214" s="133">
        <f t="shared" si="44"/>
        <v>0</v>
      </c>
      <c r="C214" s="133">
        <f t="shared" si="45"/>
        <v>0</v>
      </c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70"/>
      <c r="U214" s="133">
        <f t="shared" si="46"/>
        <v>0</v>
      </c>
      <c r="V214" s="170"/>
      <c r="W214" s="170"/>
      <c r="X214" s="170"/>
      <c r="Y214" s="170"/>
      <c r="Z214" s="170"/>
      <c r="AA214" s="170"/>
      <c r="AB214" s="170"/>
      <c r="AC214" s="170"/>
    </row>
    <row r="215" spans="1:29" s="72" customFormat="1" ht="15.75" customHeight="1">
      <c r="A215" s="101" t="s">
        <v>1730</v>
      </c>
      <c r="B215" s="133">
        <f t="shared" si="44"/>
        <v>0</v>
      </c>
      <c r="C215" s="133">
        <f t="shared" si="45"/>
        <v>0</v>
      </c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70"/>
      <c r="U215" s="133">
        <f t="shared" si="46"/>
        <v>0</v>
      </c>
      <c r="V215" s="170"/>
      <c r="W215" s="170"/>
      <c r="X215" s="170"/>
      <c r="Y215" s="170"/>
      <c r="Z215" s="170"/>
      <c r="AA215" s="170"/>
      <c r="AB215" s="170"/>
      <c r="AC215" s="170"/>
    </row>
    <row r="216" spans="1:29" s="72" customFormat="1" ht="15.75" customHeight="1">
      <c r="A216" s="101" t="s">
        <v>1731</v>
      </c>
      <c r="B216" s="133">
        <f t="shared" si="44"/>
        <v>0</v>
      </c>
      <c r="C216" s="133">
        <f t="shared" si="45"/>
        <v>0</v>
      </c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70"/>
      <c r="U216" s="133">
        <f t="shared" si="46"/>
        <v>0</v>
      </c>
      <c r="V216" s="170"/>
      <c r="W216" s="170"/>
      <c r="X216" s="170"/>
      <c r="Y216" s="170"/>
      <c r="Z216" s="170"/>
      <c r="AA216" s="170"/>
      <c r="AB216" s="170"/>
      <c r="AC216" s="170"/>
    </row>
    <row r="217" spans="1:29" s="72" customFormat="1" ht="15.75" customHeight="1">
      <c r="A217" s="101" t="s">
        <v>1732</v>
      </c>
      <c r="B217" s="133">
        <f t="shared" si="44"/>
        <v>0</v>
      </c>
      <c r="C217" s="133">
        <f t="shared" si="45"/>
        <v>0</v>
      </c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70"/>
      <c r="U217" s="133">
        <f t="shared" si="46"/>
        <v>0</v>
      </c>
      <c r="V217" s="170"/>
      <c r="W217" s="170"/>
      <c r="X217" s="170"/>
      <c r="Y217" s="170"/>
      <c r="Z217" s="170"/>
      <c r="AA217" s="170"/>
      <c r="AB217" s="170"/>
      <c r="AC217" s="170"/>
    </row>
    <row r="218" spans="1:29" s="72" customFormat="1" ht="15.75" customHeight="1">
      <c r="A218" s="101" t="s">
        <v>1733</v>
      </c>
      <c r="B218" s="133">
        <f t="shared" si="44"/>
        <v>0</v>
      </c>
      <c r="C218" s="133">
        <f t="shared" si="45"/>
        <v>0</v>
      </c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70"/>
      <c r="U218" s="133">
        <f t="shared" si="46"/>
        <v>0</v>
      </c>
      <c r="V218" s="170"/>
      <c r="W218" s="170"/>
      <c r="X218" s="170"/>
      <c r="Y218" s="170"/>
      <c r="Z218" s="170"/>
      <c r="AA218" s="170"/>
      <c r="AB218" s="170"/>
      <c r="AC218" s="170"/>
    </row>
    <row r="220" spans="2:29" s="70" customFormat="1" ht="61.5" customHeight="1">
      <c r="B220" s="171">
        <f>IF(B7=B8+B9,"","分项不等于合计数")</f>
      </c>
      <c r="C220" s="171">
        <f aca="true" t="shared" si="47" ref="C220:AC220">IF(C7=C8+C9,"","分项不等于合计数")</f>
      </c>
      <c r="D220" s="171">
        <f t="shared" si="47"/>
      </c>
      <c r="E220" s="171">
        <f t="shared" si="47"/>
      </c>
      <c r="F220" s="171">
        <f t="shared" si="47"/>
      </c>
      <c r="G220" s="171">
        <f t="shared" si="47"/>
      </c>
      <c r="H220" s="171">
        <f t="shared" si="47"/>
      </c>
      <c r="I220" s="171">
        <f t="shared" si="47"/>
      </c>
      <c r="J220" s="171">
        <f t="shared" si="47"/>
      </c>
      <c r="K220" s="171">
        <f t="shared" si="47"/>
      </c>
      <c r="L220" s="171">
        <f t="shared" si="47"/>
      </c>
      <c r="M220" s="171">
        <f t="shared" si="47"/>
      </c>
      <c r="N220" s="171">
        <f t="shared" si="47"/>
      </c>
      <c r="O220" s="171">
        <f t="shared" si="47"/>
      </c>
      <c r="P220" s="171">
        <f t="shared" si="47"/>
      </c>
      <c r="Q220" s="171">
        <f t="shared" si="47"/>
      </c>
      <c r="R220" s="171">
        <f t="shared" si="47"/>
      </c>
      <c r="S220" s="171">
        <f t="shared" si="47"/>
      </c>
      <c r="T220" s="171">
        <f t="shared" si="47"/>
      </c>
      <c r="U220" s="171">
        <f t="shared" si="47"/>
      </c>
      <c r="V220" s="171">
        <f t="shared" si="47"/>
      </c>
      <c r="W220" s="171">
        <f t="shared" si="47"/>
      </c>
      <c r="X220" s="171">
        <f t="shared" si="47"/>
      </c>
      <c r="Y220" s="171">
        <f t="shared" si="47"/>
      </c>
      <c r="Z220" s="171">
        <f t="shared" si="47"/>
      </c>
      <c r="AA220" s="171">
        <f t="shared" si="47"/>
      </c>
      <c r="AB220" s="171">
        <f t="shared" si="47"/>
      </c>
      <c r="AC220" s="171">
        <f t="shared" si="47"/>
      </c>
    </row>
  </sheetData>
  <sheetProtection/>
  <protectedRanges>
    <protectedRange sqref="D147:T147 V147:AC147 D149:T160 V149:AC160 D162:T162 V162:AC162 D164:T171 V164:AC171 D173:T173 V173:AC173 D175:T183 V175:AC183 D185:T185 V185:AC185 D187:T195 V187:AC195 D197:T197 V197:AC197 D199:T218 V199:AC218" name="区域4"/>
    <protectedRange sqref="D112:T112 V112:AC112 D114:T119 V114:AC119 D121:T121 V121:AC121 D123:T128 V123:AC128 D130:T130 V130:AC130 D132:T136 V132:AC136 D138:T138 V138:AC138 D140:T145 V140:AC145" name="区域3"/>
    <protectedRange sqref="D54:T54 V54:AC54 D56:T64 V56:AC64 D66:T66 V66:AC66 D68:T75 V68:AC75 D77:T77 V77:AC77 D79:T83 V79:AC83 D85:T85 V85:AC85 D87:T97 V87:AC97 D99:T99 V99:AC99 D101:T110 V101:AC110" name="区域2"/>
    <protectedRange sqref="D8:T8 V8:AC8 D11:T11 V11:AC11 D13:T23 V13:AC23 D25:T25 V25:AC25 D27:T34 V27:AC34 D36:T36 V36:AC36 D38:T52 V41:AC52" name="区域1"/>
  </protectedRanges>
  <mergeCells count="5">
    <mergeCell ref="A2:AA2"/>
    <mergeCell ref="C5:T5"/>
    <mergeCell ref="U5:AC5"/>
    <mergeCell ref="A4:A6"/>
    <mergeCell ref="B5:B6"/>
  </mergeCells>
  <printOptions horizontalCentered="1" verticalCentered="1"/>
  <pageMargins left="0.1968503937007874" right="0.1968503937007874" top="0.5905511811023623" bottom="0.4724409448818898" header="0.31496062992125984" footer="0.31496062992125984"/>
  <pageSetup horizontalDpi="600" verticalDpi="600" orientation="landscape" paperSize="9" scale="77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Y220"/>
  <sheetViews>
    <sheetView showGridLines="0" showZeros="0" zoomScalePageLayoutView="0" workbookViewId="0" topLeftCell="A1">
      <pane xSplit="1" ySplit="9" topLeftCell="I203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E180" sqref="E180"/>
    </sheetView>
  </sheetViews>
  <sheetFormatPr defaultColWidth="5.75390625" defaultRowHeight="14.25"/>
  <cols>
    <col min="1" max="1" width="12.00390625" style="71" customWidth="1"/>
    <col min="2" max="15" width="10.375" style="161" customWidth="1"/>
    <col min="16" max="16" width="10.375" style="162" customWidth="1"/>
    <col min="17" max="25" width="10.375" style="161" customWidth="1"/>
    <col min="26" max="16384" width="5.75390625" style="71" customWidth="1"/>
  </cols>
  <sheetData>
    <row r="1" ht="14.25">
      <c r="A1" s="13" t="s">
        <v>337</v>
      </c>
    </row>
    <row r="2" spans="1:25" ht="24.75" customHeight="1">
      <c r="A2" s="215" t="s">
        <v>1448</v>
      </c>
      <c r="B2" s="215" t="s">
        <v>338</v>
      </c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5"/>
      <c r="U2" s="215"/>
      <c r="V2" s="215"/>
      <c r="W2" s="215"/>
      <c r="X2" s="215"/>
      <c r="Y2" s="215"/>
    </row>
    <row r="3" spans="1:25" ht="16.5" customHeight="1">
      <c r="A3" s="25"/>
      <c r="B3" s="163" t="s">
        <v>0</v>
      </c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0"/>
      <c r="Q3" s="163"/>
      <c r="R3" s="163"/>
      <c r="S3" s="163"/>
      <c r="T3" s="163"/>
      <c r="U3" s="163"/>
      <c r="V3" s="163"/>
      <c r="W3" s="163"/>
      <c r="X3" s="163"/>
      <c r="Y3" s="163" t="s">
        <v>9</v>
      </c>
    </row>
    <row r="4" spans="1:25" ht="19.5" customHeight="1">
      <c r="A4" s="230" t="s">
        <v>307</v>
      </c>
      <c r="B4" s="164" t="s">
        <v>339</v>
      </c>
      <c r="C4" s="164"/>
      <c r="D4" s="164"/>
      <c r="E4" s="164"/>
      <c r="F4" s="164"/>
      <c r="G4" s="164"/>
      <c r="H4" s="164"/>
      <c r="I4" s="164"/>
      <c r="J4" s="164"/>
      <c r="K4" s="164"/>
      <c r="L4" s="164"/>
      <c r="M4" s="164"/>
      <c r="N4" s="164"/>
      <c r="O4" s="164"/>
      <c r="P4" s="165"/>
      <c r="Q4" s="164"/>
      <c r="R4" s="164"/>
      <c r="S4" s="164"/>
      <c r="T4" s="164"/>
      <c r="U4" s="164"/>
      <c r="V4" s="164"/>
      <c r="W4" s="164"/>
      <c r="X4" s="164"/>
      <c r="Y4" s="164"/>
    </row>
    <row r="5" spans="1:25" ht="16.5" customHeight="1">
      <c r="A5" s="231"/>
      <c r="B5" s="233" t="s">
        <v>340</v>
      </c>
      <c r="C5" s="235" t="s">
        <v>341</v>
      </c>
      <c r="D5" s="235" t="s">
        <v>342</v>
      </c>
      <c r="E5" s="235" t="s">
        <v>343</v>
      </c>
      <c r="F5" s="235" t="s">
        <v>344</v>
      </c>
      <c r="G5" s="235" t="s">
        <v>345</v>
      </c>
      <c r="H5" s="235" t="s">
        <v>346</v>
      </c>
      <c r="I5" s="235" t="s">
        <v>347</v>
      </c>
      <c r="J5" s="235" t="s">
        <v>348</v>
      </c>
      <c r="K5" s="235" t="s">
        <v>349</v>
      </c>
      <c r="L5" s="235" t="s">
        <v>350</v>
      </c>
      <c r="M5" s="235" t="s">
        <v>351</v>
      </c>
      <c r="N5" s="235" t="s">
        <v>352</v>
      </c>
      <c r="O5" s="235" t="s">
        <v>353</v>
      </c>
      <c r="P5" s="235" t="s">
        <v>354</v>
      </c>
      <c r="Q5" s="235" t="s">
        <v>355</v>
      </c>
      <c r="R5" s="235" t="s">
        <v>356</v>
      </c>
      <c r="S5" s="235" t="s">
        <v>357</v>
      </c>
      <c r="T5" s="233" t="s">
        <v>358</v>
      </c>
      <c r="U5" s="233" t="s">
        <v>359</v>
      </c>
      <c r="V5" s="227" t="s">
        <v>360</v>
      </c>
      <c r="W5" s="235" t="s">
        <v>361</v>
      </c>
      <c r="X5" s="235" t="s">
        <v>362</v>
      </c>
      <c r="Y5" s="235" t="s">
        <v>363</v>
      </c>
    </row>
    <row r="6" spans="1:25" s="73" customFormat="1" ht="23.25" customHeight="1">
      <c r="A6" s="232"/>
      <c r="B6" s="234"/>
      <c r="C6" s="235"/>
      <c r="D6" s="235" t="s">
        <v>364</v>
      </c>
      <c r="E6" s="235" t="s">
        <v>365</v>
      </c>
      <c r="F6" s="235"/>
      <c r="G6" s="235" t="s">
        <v>366</v>
      </c>
      <c r="H6" s="235" t="s">
        <v>367</v>
      </c>
      <c r="I6" s="235" t="s">
        <v>368</v>
      </c>
      <c r="J6" s="235" t="s">
        <v>369</v>
      </c>
      <c r="K6" s="235" t="s">
        <v>370</v>
      </c>
      <c r="L6" s="235" t="s">
        <v>371</v>
      </c>
      <c r="M6" s="235" t="s">
        <v>372</v>
      </c>
      <c r="N6" s="235" t="s">
        <v>373</v>
      </c>
      <c r="O6" s="235" t="s">
        <v>374</v>
      </c>
      <c r="P6" s="235" t="s">
        <v>375</v>
      </c>
      <c r="Q6" s="235" t="s">
        <v>376</v>
      </c>
      <c r="R6" s="235" t="s">
        <v>377</v>
      </c>
      <c r="S6" s="235" t="s">
        <v>378</v>
      </c>
      <c r="T6" s="234"/>
      <c r="U6" s="234"/>
      <c r="V6" s="227" t="s">
        <v>379</v>
      </c>
      <c r="W6" s="235"/>
      <c r="X6" s="235" t="s">
        <v>380</v>
      </c>
      <c r="Y6" s="235" t="s">
        <v>381</v>
      </c>
    </row>
    <row r="7" spans="1:25" s="72" customFormat="1" ht="15.75" customHeight="1">
      <c r="A7" s="84" t="s">
        <v>1500</v>
      </c>
      <c r="B7" s="133">
        <f>SUM('表二'!C1314)</f>
        <v>327000</v>
      </c>
      <c r="C7" s="133">
        <f>SUM('表二'!C5)</f>
        <v>35794</v>
      </c>
      <c r="D7" s="133">
        <f>SUM('表二'!C258)</f>
        <v>0</v>
      </c>
      <c r="E7" s="133">
        <f>SUM('表二'!C261)</f>
        <v>0</v>
      </c>
      <c r="F7" s="133">
        <f>SUM('表二'!C273)</f>
        <v>15122</v>
      </c>
      <c r="G7" s="133">
        <f>SUM('表二'!C392)</f>
        <v>69681</v>
      </c>
      <c r="H7" s="133">
        <f>SUM('表二'!C446)</f>
        <v>380</v>
      </c>
      <c r="I7" s="133">
        <f>SUM('表二'!C502)</f>
        <v>2118</v>
      </c>
      <c r="J7" s="133">
        <f>SUM('表二'!C551)</f>
        <v>44013</v>
      </c>
      <c r="K7" s="133">
        <f>SUM('表二'!C667)</f>
        <v>55432</v>
      </c>
      <c r="L7" s="133">
        <f>SUM('表二'!C738)</f>
        <v>2309</v>
      </c>
      <c r="M7" s="133">
        <f>SUM('表二'!C811)</f>
        <v>8170</v>
      </c>
      <c r="N7" s="133">
        <f>SUM('表二'!C831)</f>
        <v>48797</v>
      </c>
      <c r="O7" s="133">
        <f>SUM('表二'!C961)</f>
        <v>4325</v>
      </c>
      <c r="P7" s="133">
        <f>SUM('表二'!C1025)</f>
        <v>1865</v>
      </c>
      <c r="Q7" s="133">
        <f>SUM('表二'!C1099)</f>
        <v>248</v>
      </c>
      <c r="R7" s="133">
        <f>SUM('表二'!C1126)</f>
        <v>0</v>
      </c>
      <c r="S7" s="133">
        <f>SUM('表二'!C1141)</f>
        <v>0</v>
      </c>
      <c r="T7" s="133">
        <f>SUM('表二'!C1151)</f>
        <v>2777</v>
      </c>
      <c r="U7" s="133">
        <f>SUM('表二'!C1229)</f>
        <v>12905</v>
      </c>
      <c r="V7" s="133">
        <f>SUM('表二'!C1247)</f>
        <v>4356</v>
      </c>
      <c r="W7" s="133">
        <f>SUM('表二'!C1301)</f>
        <v>6000</v>
      </c>
      <c r="X7" s="133">
        <f>SUM('表二'!C1307)</f>
        <v>0</v>
      </c>
      <c r="Y7" s="133">
        <f>SUM('表二'!C1309+'表二'!C1300)</f>
        <v>12708</v>
      </c>
    </row>
    <row r="8" spans="1:25" s="72" customFormat="1" ht="15.75" customHeight="1">
      <c r="A8" s="26" t="s">
        <v>335</v>
      </c>
      <c r="B8" s="133">
        <f>SUM(C8:Y8)</f>
        <v>0</v>
      </c>
      <c r="C8" s="167"/>
      <c r="D8" s="167"/>
      <c r="E8" s="167"/>
      <c r="F8" s="167"/>
      <c r="G8" s="167"/>
      <c r="H8" s="167"/>
      <c r="I8" s="167"/>
      <c r="J8" s="167"/>
      <c r="K8" s="167"/>
      <c r="L8" s="167"/>
      <c r="M8" s="167"/>
      <c r="N8" s="167"/>
      <c r="O8" s="167"/>
      <c r="P8" s="168"/>
      <c r="Q8" s="167"/>
      <c r="R8" s="167"/>
      <c r="S8" s="167"/>
      <c r="T8" s="167"/>
      <c r="U8" s="167"/>
      <c r="V8" s="167"/>
      <c r="W8" s="167"/>
      <c r="X8" s="167"/>
      <c r="Y8" s="167"/>
    </row>
    <row r="9" spans="1:25" s="72" customFormat="1" ht="15.75" customHeight="1">
      <c r="A9" s="27" t="s">
        <v>336</v>
      </c>
      <c r="B9" s="133">
        <f>SUM(B10,B24,B35,B53,B65,B76,B84,B98,B111,B120,B129,B137,B146,B161,B172,B184,B196,B208:B218)</f>
        <v>327000</v>
      </c>
      <c r="C9" s="133">
        <f aca="true" t="shared" si="0" ref="C9:Y9">SUM(C10,C24,C35,C53,C65,C76,C84,C98,C111,C120,C129,C137,C146,C161,C172,C184,C196,C208:C218)</f>
        <v>35794</v>
      </c>
      <c r="D9" s="133">
        <f t="shared" si="0"/>
        <v>0</v>
      </c>
      <c r="E9" s="133">
        <f t="shared" si="0"/>
        <v>0</v>
      </c>
      <c r="F9" s="133">
        <f t="shared" si="0"/>
        <v>15122</v>
      </c>
      <c r="G9" s="133">
        <f t="shared" si="0"/>
        <v>69681</v>
      </c>
      <c r="H9" s="133">
        <f t="shared" si="0"/>
        <v>380</v>
      </c>
      <c r="I9" s="133">
        <f t="shared" si="0"/>
        <v>2118</v>
      </c>
      <c r="J9" s="133">
        <f t="shared" si="0"/>
        <v>44013</v>
      </c>
      <c r="K9" s="133">
        <f t="shared" si="0"/>
        <v>55432</v>
      </c>
      <c r="L9" s="133">
        <f t="shared" si="0"/>
        <v>2309</v>
      </c>
      <c r="M9" s="133">
        <f t="shared" si="0"/>
        <v>8170</v>
      </c>
      <c r="N9" s="133">
        <f t="shared" si="0"/>
        <v>48797</v>
      </c>
      <c r="O9" s="133">
        <f t="shared" si="0"/>
        <v>4325</v>
      </c>
      <c r="P9" s="133">
        <f t="shared" si="0"/>
        <v>1865</v>
      </c>
      <c r="Q9" s="133">
        <f t="shared" si="0"/>
        <v>248</v>
      </c>
      <c r="R9" s="133">
        <f t="shared" si="0"/>
        <v>0</v>
      </c>
      <c r="S9" s="133">
        <f t="shared" si="0"/>
        <v>0</v>
      </c>
      <c r="T9" s="133">
        <f t="shared" si="0"/>
        <v>2777</v>
      </c>
      <c r="U9" s="133">
        <f t="shared" si="0"/>
        <v>12905</v>
      </c>
      <c r="V9" s="133">
        <f t="shared" si="0"/>
        <v>4356</v>
      </c>
      <c r="W9" s="133">
        <f t="shared" si="0"/>
        <v>6000</v>
      </c>
      <c r="X9" s="133">
        <f t="shared" si="0"/>
        <v>0</v>
      </c>
      <c r="Y9" s="133">
        <f t="shared" si="0"/>
        <v>12708</v>
      </c>
    </row>
    <row r="10" spans="1:25" s="72" customFormat="1" ht="15.75" customHeight="1">
      <c r="A10" s="98" t="s">
        <v>1525</v>
      </c>
      <c r="B10" s="133">
        <f>SUM(C10:Y10)</f>
        <v>0</v>
      </c>
      <c r="C10" s="133">
        <f aca="true" t="shared" si="1" ref="C10:Y10">SUM(C11:C12)</f>
        <v>0</v>
      </c>
      <c r="D10" s="133">
        <f t="shared" si="1"/>
        <v>0</v>
      </c>
      <c r="E10" s="133">
        <f t="shared" si="1"/>
        <v>0</v>
      </c>
      <c r="F10" s="133">
        <f t="shared" si="1"/>
        <v>0</v>
      </c>
      <c r="G10" s="133">
        <f t="shared" si="1"/>
        <v>0</v>
      </c>
      <c r="H10" s="133">
        <f t="shared" si="1"/>
        <v>0</v>
      </c>
      <c r="I10" s="133">
        <f t="shared" si="1"/>
        <v>0</v>
      </c>
      <c r="J10" s="133">
        <f t="shared" si="1"/>
        <v>0</v>
      </c>
      <c r="K10" s="133">
        <f t="shared" si="1"/>
        <v>0</v>
      </c>
      <c r="L10" s="133">
        <f t="shared" si="1"/>
        <v>0</v>
      </c>
      <c r="M10" s="133">
        <f t="shared" si="1"/>
        <v>0</v>
      </c>
      <c r="N10" s="133">
        <f t="shared" si="1"/>
        <v>0</v>
      </c>
      <c r="O10" s="133">
        <f t="shared" si="1"/>
        <v>0</v>
      </c>
      <c r="P10" s="133">
        <f t="shared" si="1"/>
        <v>0</v>
      </c>
      <c r="Q10" s="133">
        <f t="shared" si="1"/>
        <v>0</v>
      </c>
      <c r="R10" s="133">
        <f t="shared" si="1"/>
        <v>0</v>
      </c>
      <c r="S10" s="133">
        <f t="shared" si="1"/>
        <v>0</v>
      </c>
      <c r="T10" s="133">
        <f t="shared" si="1"/>
        <v>0</v>
      </c>
      <c r="U10" s="133">
        <f t="shared" si="1"/>
        <v>0</v>
      </c>
      <c r="V10" s="133">
        <f t="shared" si="1"/>
        <v>0</v>
      </c>
      <c r="W10" s="133">
        <f t="shared" si="1"/>
        <v>0</v>
      </c>
      <c r="X10" s="133">
        <f t="shared" si="1"/>
        <v>0</v>
      </c>
      <c r="Y10" s="133">
        <f t="shared" si="1"/>
        <v>0</v>
      </c>
    </row>
    <row r="11" spans="1:25" s="72" customFormat="1" ht="15.75" customHeight="1">
      <c r="A11" s="98" t="s">
        <v>1526</v>
      </c>
      <c r="B11" s="133">
        <f aca="true" t="shared" si="2" ref="B11:B74">SUM(C11:Y11)</f>
        <v>0</v>
      </c>
      <c r="C11" s="169"/>
      <c r="D11" s="169"/>
      <c r="E11" s="169"/>
      <c r="F11" s="169"/>
      <c r="G11" s="169"/>
      <c r="H11" s="169"/>
      <c r="I11" s="169"/>
      <c r="J11" s="169"/>
      <c r="K11" s="169"/>
      <c r="L11" s="169"/>
      <c r="M11" s="169"/>
      <c r="N11" s="169"/>
      <c r="O11" s="169"/>
      <c r="P11" s="169"/>
      <c r="Q11" s="169"/>
      <c r="R11" s="169"/>
      <c r="S11" s="169"/>
      <c r="T11" s="169"/>
      <c r="U11" s="169"/>
      <c r="V11" s="169"/>
      <c r="W11" s="169"/>
      <c r="X11" s="169"/>
      <c r="Y11" s="169"/>
    </row>
    <row r="12" spans="1:25" s="72" customFormat="1" ht="15.75" customHeight="1">
      <c r="A12" s="99" t="s">
        <v>1527</v>
      </c>
      <c r="B12" s="133">
        <f t="shared" si="2"/>
        <v>0</v>
      </c>
      <c r="C12" s="133">
        <f aca="true" t="shared" si="3" ref="C12:Y12">SUM(C13:C23)</f>
        <v>0</v>
      </c>
      <c r="D12" s="133">
        <f t="shared" si="3"/>
        <v>0</v>
      </c>
      <c r="E12" s="133">
        <f t="shared" si="3"/>
        <v>0</v>
      </c>
      <c r="F12" s="133">
        <f t="shared" si="3"/>
        <v>0</v>
      </c>
      <c r="G12" s="133">
        <f t="shared" si="3"/>
        <v>0</v>
      </c>
      <c r="H12" s="133">
        <f t="shared" si="3"/>
        <v>0</v>
      </c>
      <c r="I12" s="133">
        <f t="shared" si="3"/>
        <v>0</v>
      </c>
      <c r="J12" s="133">
        <f t="shared" si="3"/>
        <v>0</v>
      </c>
      <c r="K12" s="133">
        <f t="shared" si="3"/>
        <v>0</v>
      </c>
      <c r="L12" s="133">
        <f t="shared" si="3"/>
        <v>0</v>
      </c>
      <c r="M12" s="133">
        <f t="shared" si="3"/>
        <v>0</v>
      </c>
      <c r="N12" s="133">
        <f t="shared" si="3"/>
        <v>0</v>
      </c>
      <c r="O12" s="133">
        <f t="shared" si="3"/>
        <v>0</v>
      </c>
      <c r="P12" s="133">
        <f t="shared" si="3"/>
        <v>0</v>
      </c>
      <c r="Q12" s="133">
        <f t="shared" si="3"/>
        <v>0</v>
      </c>
      <c r="R12" s="133">
        <f t="shared" si="3"/>
        <v>0</v>
      </c>
      <c r="S12" s="133">
        <f t="shared" si="3"/>
        <v>0</v>
      </c>
      <c r="T12" s="133">
        <f t="shared" si="3"/>
        <v>0</v>
      </c>
      <c r="U12" s="133">
        <f t="shared" si="3"/>
        <v>0</v>
      </c>
      <c r="V12" s="133">
        <f t="shared" si="3"/>
        <v>0</v>
      </c>
      <c r="W12" s="133">
        <f t="shared" si="3"/>
        <v>0</v>
      </c>
      <c r="X12" s="133">
        <f t="shared" si="3"/>
        <v>0</v>
      </c>
      <c r="Y12" s="133">
        <f t="shared" si="3"/>
        <v>0</v>
      </c>
    </row>
    <row r="13" spans="1:25" s="72" customFormat="1" ht="15.75" customHeight="1">
      <c r="A13" s="98" t="s">
        <v>1528</v>
      </c>
      <c r="B13" s="133">
        <f t="shared" si="2"/>
        <v>0</v>
      </c>
      <c r="C13" s="170"/>
      <c r="D13" s="170"/>
      <c r="E13" s="170"/>
      <c r="F13" s="170"/>
      <c r="G13" s="170"/>
      <c r="H13" s="170"/>
      <c r="I13" s="170"/>
      <c r="J13" s="170"/>
      <c r="K13" s="170"/>
      <c r="L13" s="170"/>
      <c r="M13" s="170"/>
      <c r="N13" s="170"/>
      <c r="O13" s="170"/>
      <c r="P13" s="170"/>
      <c r="Q13" s="170"/>
      <c r="R13" s="170"/>
      <c r="S13" s="170"/>
      <c r="T13" s="170"/>
      <c r="U13" s="170"/>
      <c r="V13" s="170"/>
      <c r="W13" s="170"/>
      <c r="X13" s="170"/>
      <c r="Y13" s="170"/>
    </row>
    <row r="14" spans="1:25" s="72" customFormat="1" ht="15.75" customHeight="1">
      <c r="A14" s="98" t="s">
        <v>1529</v>
      </c>
      <c r="B14" s="133">
        <f t="shared" si="2"/>
        <v>0</v>
      </c>
      <c r="C14" s="170"/>
      <c r="D14" s="170"/>
      <c r="E14" s="170"/>
      <c r="F14" s="170"/>
      <c r="G14" s="170"/>
      <c r="H14" s="170"/>
      <c r="I14" s="170"/>
      <c r="J14" s="170"/>
      <c r="K14" s="170"/>
      <c r="L14" s="170"/>
      <c r="M14" s="170"/>
      <c r="N14" s="170"/>
      <c r="O14" s="170"/>
      <c r="P14" s="170"/>
      <c r="Q14" s="170"/>
      <c r="R14" s="170"/>
      <c r="S14" s="170"/>
      <c r="T14" s="170"/>
      <c r="U14" s="170"/>
      <c r="V14" s="170"/>
      <c r="W14" s="170"/>
      <c r="X14" s="170"/>
      <c r="Y14" s="170"/>
    </row>
    <row r="15" spans="1:25" s="72" customFormat="1" ht="15.75" customHeight="1">
      <c r="A15" s="98" t="s">
        <v>1530</v>
      </c>
      <c r="B15" s="133">
        <f t="shared" si="2"/>
        <v>0</v>
      </c>
      <c r="C15" s="170"/>
      <c r="D15" s="170"/>
      <c r="E15" s="170"/>
      <c r="F15" s="170"/>
      <c r="G15" s="170"/>
      <c r="H15" s="170"/>
      <c r="I15" s="170"/>
      <c r="J15" s="170"/>
      <c r="K15" s="170"/>
      <c r="L15" s="170"/>
      <c r="M15" s="170"/>
      <c r="N15" s="170"/>
      <c r="O15" s="170"/>
      <c r="P15" s="170"/>
      <c r="Q15" s="170"/>
      <c r="R15" s="170"/>
      <c r="S15" s="170"/>
      <c r="T15" s="170"/>
      <c r="U15" s="170"/>
      <c r="V15" s="170"/>
      <c r="W15" s="170"/>
      <c r="X15" s="170"/>
      <c r="Y15" s="170"/>
    </row>
    <row r="16" spans="1:25" s="72" customFormat="1" ht="15.75" customHeight="1">
      <c r="A16" s="98" t="s">
        <v>1531</v>
      </c>
      <c r="B16" s="133">
        <f t="shared" si="2"/>
        <v>0</v>
      </c>
      <c r="C16" s="170"/>
      <c r="D16" s="170"/>
      <c r="E16" s="170"/>
      <c r="F16" s="170"/>
      <c r="G16" s="170"/>
      <c r="H16" s="170"/>
      <c r="I16" s="170"/>
      <c r="J16" s="170"/>
      <c r="K16" s="170"/>
      <c r="L16" s="170"/>
      <c r="M16" s="170"/>
      <c r="N16" s="170"/>
      <c r="O16" s="170"/>
      <c r="P16" s="170"/>
      <c r="Q16" s="170"/>
      <c r="R16" s="170"/>
      <c r="S16" s="170"/>
      <c r="T16" s="170"/>
      <c r="U16" s="170"/>
      <c r="V16" s="170"/>
      <c r="W16" s="170"/>
      <c r="X16" s="170"/>
      <c r="Y16" s="170"/>
    </row>
    <row r="17" spans="1:25" s="72" customFormat="1" ht="15.75" customHeight="1">
      <c r="A17" s="98" t="s">
        <v>1532</v>
      </c>
      <c r="B17" s="133">
        <f t="shared" si="2"/>
        <v>0</v>
      </c>
      <c r="C17" s="170"/>
      <c r="D17" s="170"/>
      <c r="E17" s="170"/>
      <c r="F17" s="170"/>
      <c r="G17" s="170"/>
      <c r="H17" s="170"/>
      <c r="I17" s="170"/>
      <c r="J17" s="170"/>
      <c r="K17" s="170"/>
      <c r="L17" s="170"/>
      <c r="M17" s="170"/>
      <c r="N17" s="170"/>
      <c r="O17" s="170"/>
      <c r="P17" s="170"/>
      <c r="Q17" s="170"/>
      <c r="R17" s="170"/>
      <c r="S17" s="170"/>
      <c r="T17" s="170"/>
      <c r="U17" s="170"/>
      <c r="V17" s="170"/>
      <c r="W17" s="170"/>
      <c r="X17" s="170"/>
      <c r="Y17" s="170"/>
    </row>
    <row r="18" spans="1:25" s="72" customFormat="1" ht="15.75" customHeight="1">
      <c r="A18" s="98" t="s">
        <v>1533</v>
      </c>
      <c r="B18" s="133">
        <f t="shared" si="2"/>
        <v>0</v>
      </c>
      <c r="C18" s="170"/>
      <c r="D18" s="170"/>
      <c r="E18" s="170"/>
      <c r="F18" s="170"/>
      <c r="G18" s="170"/>
      <c r="H18" s="170"/>
      <c r="I18" s="170"/>
      <c r="J18" s="170"/>
      <c r="K18" s="170"/>
      <c r="L18" s="170"/>
      <c r="M18" s="170"/>
      <c r="N18" s="170"/>
      <c r="O18" s="170"/>
      <c r="P18" s="170"/>
      <c r="Q18" s="170"/>
      <c r="R18" s="170"/>
      <c r="S18" s="170"/>
      <c r="T18" s="170"/>
      <c r="U18" s="170"/>
      <c r="V18" s="170"/>
      <c r="W18" s="170"/>
      <c r="X18" s="170"/>
      <c r="Y18" s="170"/>
    </row>
    <row r="19" spans="1:25" s="72" customFormat="1" ht="15.75" customHeight="1">
      <c r="A19" s="98" t="s">
        <v>1534</v>
      </c>
      <c r="B19" s="133">
        <f t="shared" si="2"/>
        <v>0</v>
      </c>
      <c r="C19" s="170"/>
      <c r="D19" s="170"/>
      <c r="E19" s="170"/>
      <c r="F19" s="170"/>
      <c r="G19" s="170"/>
      <c r="H19" s="170"/>
      <c r="I19" s="170"/>
      <c r="J19" s="170"/>
      <c r="K19" s="170"/>
      <c r="L19" s="170"/>
      <c r="M19" s="170"/>
      <c r="N19" s="170"/>
      <c r="O19" s="170"/>
      <c r="P19" s="170"/>
      <c r="Q19" s="170"/>
      <c r="R19" s="170"/>
      <c r="S19" s="170"/>
      <c r="T19" s="170"/>
      <c r="U19" s="170"/>
      <c r="V19" s="170"/>
      <c r="W19" s="170"/>
      <c r="X19" s="170"/>
      <c r="Y19" s="170"/>
    </row>
    <row r="20" spans="1:25" s="72" customFormat="1" ht="15.75" customHeight="1">
      <c r="A20" s="98" t="s">
        <v>1535</v>
      </c>
      <c r="B20" s="133">
        <f t="shared" si="2"/>
        <v>0</v>
      </c>
      <c r="C20" s="170"/>
      <c r="D20" s="170"/>
      <c r="E20" s="170"/>
      <c r="F20" s="170"/>
      <c r="G20" s="170"/>
      <c r="H20" s="170"/>
      <c r="I20" s="170"/>
      <c r="J20" s="170"/>
      <c r="K20" s="170"/>
      <c r="L20" s="170"/>
      <c r="M20" s="170"/>
      <c r="N20" s="170"/>
      <c r="O20" s="170"/>
      <c r="P20" s="170"/>
      <c r="Q20" s="170"/>
      <c r="R20" s="170"/>
      <c r="S20" s="170"/>
      <c r="T20" s="170"/>
      <c r="U20" s="170"/>
      <c r="V20" s="170"/>
      <c r="W20" s="170"/>
      <c r="X20" s="170"/>
      <c r="Y20" s="170"/>
    </row>
    <row r="21" spans="1:25" s="72" customFormat="1" ht="15.75" customHeight="1">
      <c r="A21" s="98" t="s">
        <v>1536</v>
      </c>
      <c r="B21" s="133">
        <f t="shared" si="2"/>
        <v>0</v>
      </c>
      <c r="C21" s="170"/>
      <c r="D21" s="170"/>
      <c r="E21" s="170"/>
      <c r="F21" s="170"/>
      <c r="G21" s="170"/>
      <c r="H21" s="170"/>
      <c r="I21" s="170"/>
      <c r="J21" s="170"/>
      <c r="K21" s="170"/>
      <c r="L21" s="170"/>
      <c r="M21" s="170"/>
      <c r="N21" s="170"/>
      <c r="O21" s="170"/>
      <c r="P21" s="170"/>
      <c r="Q21" s="170"/>
      <c r="R21" s="170"/>
      <c r="S21" s="170"/>
      <c r="T21" s="170"/>
      <c r="U21" s="170"/>
      <c r="V21" s="170"/>
      <c r="W21" s="170"/>
      <c r="X21" s="170"/>
      <c r="Y21" s="170"/>
    </row>
    <row r="22" spans="1:25" s="72" customFormat="1" ht="15.75" customHeight="1">
      <c r="A22" s="98" t="s">
        <v>1537</v>
      </c>
      <c r="B22" s="133">
        <f t="shared" si="2"/>
        <v>0</v>
      </c>
      <c r="C22" s="170"/>
      <c r="D22" s="170"/>
      <c r="E22" s="170"/>
      <c r="F22" s="170"/>
      <c r="G22" s="170"/>
      <c r="H22" s="170"/>
      <c r="I22" s="170"/>
      <c r="J22" s="170"/>
      <c r="K22" s="170"/>
      <c r="L22" s="170"/>
      <c r="M22" s="170"/>
      <c r="N22" s="170"/>
      <c r="O22" s="170"/>
      <c r="P22" s="170"/>
      <c r="Q22" s="170"/>
      <c r="R22" s="170"/>
      <c r="S22" s="170"/>
      <c r="T22" s="170"/>
      <c r="U22" s="170"/>
      <c r="V22" s="170"/>
      <c r="W22" s="170"/>
      <c r="X22" s="170"/>
      <c r="Y22" s="170"/>
    </row>
    <row r="23" spans="1:25" s="72" customFormat="1" ht="15.75" customHeight="1">
      <c r="A23" s="98" t="s">
        <v>1538</v>
      </c>
      <c r="B23" s="133">
        <f t="shared" si="2"/>
        <v>0</v>
      </c>
      <c r="C23" s="170"/>
      <c r="D23" s="170"/>
      <c r="E23" s="170"/>
      <c r="F23" s="170"/>
      <c r="G23" s="170"/>
      <c r="H23" s="170"/>
      <c r="I23" s="170"/>
      <c r="J23" s="170"/>
      <c r="K23" s="170"/>
      <c r="L23" s="170"/>
      <c r="M23" s="170"/>
      <c r="N23" s="170"/>
      <c r="O23" s="170"/>
      <c r="P23" s="170"/>
      <c r="Q23" s="170"/>
      <c r="R23" s="170"/>
      <c r="S23" s="170"/>
      <c r="T23" s="170"/>
      <c r="U23" s="170"/>
      <c r="V23" s="170"/>
      <c r="W23" s="170"/>
      <c r="X23" s="170"/>
      <c r="Y23" s="170"/>
    </row>
    <row r="24" spans="1:25" s="72" customFormat="1" ht="15.75" customHeight="1">
      <c r="A24" s="98" t="s">
        <v>1539</v>
      </c>
      <c r="B24" s="133">
        <f t="shared" si="2"/>
        <v>0</v>
      </c>
      <c r="C24" s="133">
        <f aca="true" t="shared" si="4" ref="C24:Y24">SUM(C25:C26)</f>
        <v>0</v>
      </c>
      <c r="D24" s="133">
        <f t="shared" si="4"/>
        <v>0</v>
      </c>
      <c r="E24" s="133">
        <f t="shared" si="4"/>
        <v>0</v>
      </c>
      <c r="F24" s="133">
        <f t="shared" si="4"/>
        <v>0</v>
      </c>
      <c r="G24" s="133">
        <f t="shared" si="4"/>
        <v>0</v>
      </c>
      <c r="H24" s="133">
        <f t="shared" si="4"/>
        <v>0</v>
      </c>
      <c r="I24" s="133">
        <f t="shared" si="4"/>
        <v>0</v>
      </c>
      <c r="J24" s="133">
        <f t="shared" si="4"/>
        <v>0</v>
      </c>
      <c r="K24" s="133">
        <f t="shared" si="4"/>
        <v>0</v>
      </c>
      <c r="L24" s="133">
        <f t="shared" si="4"/>
        <v>0</v>
      </c>
      <c r="M24" s="133">
        <f t="shared" si="4"/>
        <v>0</v>
      </c>
      <c r="N24" s="133">
        <f t="shared" si="4"/>
        <v>0</v>
      </c>
      <c r="O24" s="133">
        <f t="shared" si="4"/>
        <v>0</v>
      </c>
      <c r="P24" s="133">
        <f t="shared" si="4"/>
        <v>0</v>
      </c>
      <c r="Q24" s="133">
        <f t="shared" si="4"/>
        <v>0</v>
      </c>
      <c r="R24" s="133">
        <f t="shared" si="4"/>
        <v>0</v>
      </c>
      <c r="S24" s="133">
        <f t="shared" si="4"/>
        <v>0</v>
      </c>
      <c r="T24" s="133">
        <f t="shared" si="4"/>
        <v>0</v>
      </c>
      <c r="U24" s="133">
        <f t="shared" si="4"/>
        <v>0</v>
      </c>
      <c r="V24" s="133">
        <f t="shared" si="4"/>
        <v>0</v>
      </c>
      <c r="W24" s="133">
        <f t="shared" si="4"/>
        <v>0</v>
      </c>
      <c r="X24" s="133">
        <f t="shared" si="4"/>
        <v>0</v>
      </c>
      <c r="Y24" s="133">
        <f t="shared" si="4"/>
        <v>0</v>
      </c>
    </row>
    <row r="25" spans="1:25" s="72" customFormat="1" ht="15.75" customHeight="1">
      <c r="A25" s="98" t="s">
        <v>1540</v>
      </c>
      <c r="B25" s="133">
        <f t="shared" si="2"/>
        <v>0</v>
      </c>
      <c r="C25" s="170"/>
      <c r="D25" s="170"/>
      <c r="E25" s="170"/>
      <c r="F25" s="170"/>
      <c r="G25" s="170"/>
      <c r="H25" s="170"/>
      <c r="I25" s="170"/>
      <c r="J25" s="170"/>
      <c r="K25" s="170"/>
      <c r="L25" s="170"/>
      <c r="M25" s="170"/>
      <c r="N25" s="170"/>
      <c r="O25" s="170"/>
      <c r="P25" s="170"/>
      <c r="Q25" s="170"/>
      <c r="R25" s="170"/>
      <c r="S25" s="170"/>
      <c r="T25" s="170"/>
      <c r="U25" s="170"/>
      <c r="V25" s="170"/>
      <c r="W25" s="170"/>
      <c r="X25" s="170"/>
      <c r="Y25" s="170"/>
    </row>
    <row r="26" spans="1:25" s="72" customFormat="1" ht="15.75" customHeight="1">
      <c r="A26" s="99" t="s">
        <v>1541</v>
      </c>
      <c r="B26" s="133">
        <f t="shared" si="2"/>
        <v>0</v>
      </c>
      <c r="C26" s="133">
        <f aca="true" t="shared" si="5" ref="C26:Y26">SUM(C27:C34)</f>
        <v>0</v>
      </c>
      <c r="D26" s="133">
        <f t="shared" si="5"/>
        <v>0</v>
      </c>
      <c r="E26" s="133">
        <f t="shared" si="5"/>
        <v>0</v>
      </c>
      <c r="F26" s="133">
        <f t="shared" si="5"/>
        <v>0</v>
      </c>
      <c r="G26" s="133">
        <f t="shared" si="5"/>
        <v>0</v>
      </c>
      <c r="H26" s="133">
        <f t="shared" si="5"/>
        <v>0</v>
      </c>
      <c r="I26" s="133">
        <f t="shared" si="5"/>
        <v>0</v>
      </c>
      <c r="J26" s="133">
        <f t="shared" si="5"/>
        <v>0</v>
      </c>
      <c r="K26" s="133">
        <f t="shared" si="5"/>
        <v>0</v>
      </c>
      <c r="L26" s="133">
        <f t="shared" si="5"/>
        <v>0</v>
      </c>
      <c r="M26" s="133">
        <f t="shared" si="5"/>
        <v>0</v>
      </c>
      <c r="N26" s="133">
        <f t="shared" si="5"/>
        <v>0</v>
      </c>
      <c r="O26" s="133">
        <f t="shared" si="5"/>
        <v>0</v>
      </c>
      <c r="P26" s="133">
        <f t="shared" si="5"/>
        <v>0</v>
      </c>
      <c r="Q26" s="133">
        <f t="shared" si="5"/>
        <v>0</v>
      </c>
      <c r="R26" s="133">
        <f t="shared" si="5"/>
        <v>0</v>
      </c>
      <c r="S26" s="133">
        <f t="shared" si="5"/>
        <v>0</v>
      </c>
      <c r="T26" s="133">
        <f t="shared" si="5"/>
        <v>0</v>
      </c>
      <c r="U26" s="133">
        <f t="shared" si="5"/>
        <v>0</v>
      </c>
      <c r="V26" s="133">
        <f t="shared" si="5"/>
        <v>0</v>
      </c>
      <c r="W26" s="133">
        <f t="shared" si="5"/>
        <v>0</v>
      </c>
      <c r="X26" s="133">
        <f t="shared" si="5"/>
        <v>0</v>
      </c>
      <c r="Y26" s="133">
        <f t="shared" si="5"/>
        <v>0</v>
      </c>
    </row>
    <row r="27" spans="1:25" s="72" customFormat="1" ht="15.75" customHeight="1">
      <c r="A27" s="98" t="s">
        <v>1542</v>
      </c>
      <c r="B27" s="133">
        <f t="shared" si="2"/>
        <v>0</v>
      </c>
      <c r="C27" s="170"/>
      <c r="D27" s="170"/>
      <c r="E27" s="170"/>
      <c r="F27" s="170"/>
      <c r="G27" s="170"/>
      <c r="H27" s="170"/>
      <c r="I27" s="170"/>
      <c r="J27" s="170"/>
      <c r="K27" s="170"/>
      <c r="L27" s="170"/>
      <c r="M27" s="170"/>
      <c r="N27" s="170"/>
      <c r="O27" s="170"/>
      <c r="P27" s="170"/>
      <c r="Q27" s="170"/>
      <c r="R27" s="170"/>
      <c r="S27" s="170"/>
      <c r="T27" s="170"/>
      <c r="U27" s="170"/>
      <c r="V27" s="170"/>
      <c r="W27" s="170"/>
      <c r="X27" s="170"/>
      <c r="Y27" s="170"/>
    </row>
    <row r="28" spans="1:25" s="72" customFormat="1" ht="15.75" customHeight="1">
      <c r="A28" s="98" t="s">
        <v>1543</v>
      </c>
      <c r="B28" s="133">
        <f t="shared" si="2"/>
        <v>0</v>
      </c>
      <c r="C28" s="170"/>
      <c r="D28" s="170"/>
      <c r="E28" s="170"/>
      <c r="F28" s="170"/>
      <c r="G28" s="170"/>
      <c r="H28" s="170"/>
      <c r="I28" s="170"/>
      <c r="J28" s="170"/>
      <c r="K28" s="170"/>
      <c r="L28" s="170"/>
      <c r="M28" s="170"/>
      <c r="N28" s="170"/>
      <c r="O28" s="170"/>
      <c r="P28" s="170"/>
      <c r="Q28" s="170"/>
      <c r="R28" s="170"/>
      <c r="S28" s="170"/>
      <c r="T28" s="170"/>
      <c r="U28" s="170"/>
      <c r="V28" s="170"/>
      <c r="W28" s="170"/>
      <c r="X28" s="170"/>
      <c r="Y28" s="170"/>
    </row>
    <row r="29" spans="1:25" s="72" customFormat="1" ht="15.75" customHeight="1">
      <c r="A29" s="98" t="s">
        <v>1544</v>
      </c>
      <c r="B29" s="133">
        <f t="shared" si="2"/>
        <v>0</v>
      </c>
      <c r="C29" s="170"/>
      <c r="D29" s="170"/>
      <c r="E29" s="170"/>
      <c r="F29" s="170"/>
      <c r="G29" s="170"/>
      <c r="H29" s="170"/>
      <c r="I29" s="170"/>
      <c r="J29" s="170"/>
      <c r="K29" s="170"/>
      <c r="L29" s="170"/>
      <c r="M29" s="170"/>
      <c r="N29" s="170"/>
      <c r="O29" s="170"/>
      <c r="P29" s="170"/>
      <c r="Q29" s="170"/>
      <c r="R29" s="170"/>
      <c r="S29" s="170"/>
      <c r="T29" s="170"/>
      <c r="U29" s="170"/>
      <c r="V29" s="170"/>
      <c r="W29" s="170"/>
      <c r="X29" s="170"/>
      <c r="Y29" s="170"/>
    </row>
    <row r="30" spans="1:25" s="72" customFormat="1" ht="15.75" customHeight="1">
      <c r="A30" s="98" t="s">
        <v>1545</v>
      </c>
      <c r="B30" s="133">
        <f t="shared" si="2"/>
        <v>0</v>
      </c>
      <c r="C30" s="170"/>
      <c r="D30" s="170"/>
      <c r="E30" s="170"/>
      <c r="F30" s="170"/>
      <c r="G30" s="170"/>
      <c r="H30" s="170"/>
      <c r="I30" s="170"/>
      <c r="J30" s="170"/>
      <c r="K30" s="170"/>
      <c r="L30" s="170"/>
      <c r="M30" s="170"/>
      <c r="N30" s="170"/>
      <c r="O30" s="170"/>
      <c r="P30" s="170"/>
      <c r="Q30" s="170"/>
      <c r="R30" s="170"/>
      <c r="S30" s="170"/>
      <c r="T30" s="170"/>
      <c r="U30" s="170"/>
      <c r="V30" s="170"/>
      <c r="W30" s="170"/>
      <c r="X30" s="170"/>
      <c r="Y30" s="170"/>
    </row>
    <row r="31" spans="1:25" s="72" customFormat="1" ht="15.75" customHeight="1">
      <c r="A31" s="98" t="s">
        <v>1546</v>
      </c>
      <c r="B31" s="133">
        <f t="shared" si="2"/>
        <v>0</v>
      </c>
      <c r="C31" s="170"/>
      <c r="D31" s="170"/>
      <c r="E31" s="170"/>
      <c r="F31" s="170"/>
      <c r="G31" s="170"/>
      <c r="H31" s="170"/>
      <c r="I31" s="170"/>
      <c r="J31" s="170"/>
      <c r="K31" s="170"/>
      <c r="L31" s="170"/>
      <c r="M31" s="170"/>
      <c r="N31" s="170"/>
      <c r="O31" s="170"/>
      <c r="P31" s="170"/>
      <c r="Q31" s="170"/>
      <c r="R31" s="170"/>
      <c r="S31" s="170"/>
      <c r="T31" s="170"/>
      <c r="U31" s="170"/>
      <c r="V31" s="170"/>
      <c r="W31" s="170"/>
      <c r="X31" s="170"/>
      <c r="Y31" s="170"/>
    </row>
    <row r="32" spans="1:25" s="72" customFormat="1" ht="15.75" customHeight="1">
      <c r="A32" s="98" t="s">
        <v>1547</v>
      </c>
      <c r="B32" s="133">
        <f t="shared" si="2"/>
        <v>0</v>
      </c>
      <c r="C32" s="170"/>
      <c r="D32" s="170"/>
      <c r="E32" s="170"/>
      <c r="F32" s="170"/>
      <c r="G32" s="170"/>
      <c r="H32" s="170"/>
      <c r="I32" s="170"/>
      <c r="J32" s="170"/>
      <c r="K32" s="170"/>
      <c r="L32" s="170"/>
      <c r="M32" s="170"/>
      <c r="N32" s="170"/>
      <c r="O32" s="170"/>
      <c r="P32" s="170"/>
      <c r="Q32" s="170"/>
      <c r="R32" s="170"/>
      <c r="S32" s="170"/>
      <c r="T32" s="170"/>
      <c r="U32" s="170"/>
      <c r="V32" s="170"/>
      <c r="W32" s="170"/>
      <c r="X32" s="170"/>
      <c r="Y32" s="170"/>
    </row>
    <row r="33" spans="1:25" s="72" customFormat="1" ht="15.75" customHeight="1">
      <c r="A33" s="98" t="s">
        <v>1548</v>
      </c>
      <c r="B33" s="133">
        <f t="shared" si="2"/>
        <v>0</v>
      </c>
      <c r="C33" s="170"/>
      <c r="D33" s="170"/>
      <c r="E33" s="170"/>
      <c r="F33" s="170"/>
      <c r="G33" s="170"/>
      <c r="H33" s="170"/>
      <c r="I33" s="170"/>
      <c r="J33" s="170"/>
      <c r="K33" s="170"/>
      <c r="L33" s="170"/>
      <c r="M33" s="170"/>
      <c r="N33" s="170"/>
      <c r="O33" s="170"/>
      <c r="P33" s="170"/>
      <c r="Q33" s="170"/>
      <c r="R33" s="170"/>
      <c r="S33" s="170"/>
      <c r="T33" s="170"/>
      <c r="U33" s="170"/>
      <c r="V33" s="170"/>
      <c r="W33" s="170"/>
      <c r="X33" s="170"/>
      <c r="Y33" s="170"/>
    </row>
    <row r="34" spans="1:25" s="72" customFormat="1" ht="15.75" customHeight="1">
      <c r="A34" s="98" t="s">
        <v>1549</v>
      </c>
      <c r="B34" s="133">
        <f t="shared" si="2"/>
        <v>0</v>
      </c>
      <c r="C34" s="170"/>
      <c r="D34" s="170"/>
      <c r="E34" s="170"/>
      <c r="F34" s="170"/>
      <c r="G34" s="170"/>
      <c r="H34" s="170"/>
      <c r="I34" s="170"/>
      <c r="J34" s="170"/>
      <c r="K34" s="170"/>
      <c r="L34" s="170"/>
      <c r="M34" s="170"/>
      <c r="N34" s="170"/>
      <c r="O34" s="170"/>
      <c r="P34" s="170"/>
      <c r="Q34" s="170"/>
      <c r="R34" s="170"/>
      <c r="S34" s="170"/>
      <c r="T34" s="170"/>
      <c r="U34" s="170"/>
      <c r="V34" s="170"/>
      <c r="W34" s="170"/>
      <c r="X34" s="170"/>
      <c r="Y34" s="170"/>
    </row>
    <row r="35" spans="1:25" s="72" customFormat="1" ht="15.75" customHeight="1">
      <c r="A35" s="98" t="s">
        <v>1550</v>
      </c>
      <c r="B35" s="133">
        <f t="shared" si="2"/>
        <v>0</v>
      </c>
      <c r="C35" s="133">
        <f aca="true" t="shared" si="6" ref="C35:Y35">SUM(C36:C37)</f>
        <v>0</v>
      </c>
      <c r="D35" s="133">
        <f t="shared" si="6"/>
        <v>0</v>
      </c>
      <c r="E35" s="133">
        <f t="shared" si="6"/>
        <v>0</v>
      </c>
      <c r="F35" s="133">
        <f t="shared" si="6"/>
        <v>0</v>
      </c>
      <c r="G35" s="133">
        <f t="shared" si="6"/>
        <v>0</v>
      </c>
      <c r="H35" s="133">
        <f t="shared" si="6"/>
        <v>0</v>
      </c>
      <c r="I35" s="133">
        <f t="shared" si="6"/>
        <v>0</v>
      </c>
      <c r="J35" s="133">
        <f t="shared" si="6"/>
        <v>0</v>
      </c>
      <c r="K35" s="133">
        <f t="shared" si="6"/>
        <v>0</v>
      </c>
      <c r="L35" s="133">
        <f t="shared" si="6"/>
        <v>0</v>
      </c>
      <c r="M35" s="133">
        <f t="shared" si="6"/>
        <v>0</v>
      </c>
      <c r="N35" s="133">
        <f t="shared" si="6"/>
        <v>0</v>
      </c>
      <c r="O35" s="133">
        <f t="shared" si="6"/>
        <v>0</v>
      </c>
      <c r="P35" s="133">
        <f t="shared" si="6"/>
        <v>0</v>
      </c>
      <c r="Q35" s="133">
        <f t="shared" si="6"/>
        <v>0</v>
      </c>
      <c r="R35" s="133">
        <f t="shared" si="6"/>
        <v>0</v>
      </c>
      <c r="S35" s="133">
        <f t="shared" si="6"/>
        <v>0</v>
      </c>
      <c r="T35" s="133">
        <f t="shared" si="6"/>
        <v>0</v>
      </c>
      <c r="U35" s="133">
        <f t="shared" si="6"/>
        <v>0</v>
      </c>
      <c r="V35" s="133">
        <f t="shared" si="6"/>
        <v>0</v>
      </c>
      <c r="W35" s="133">
        <f t="shared" si="6"/>
        <v>0</v>
      </c>
      <c r="X35" s="133">
        <f t="shared" si="6"/>
        <v>0</v>
      </c>
      <c r="Y35" s="133">
        <f t="shared" si="6"/>
        <v>0</v>
      </c>
    </row>
    <row r="36" spans="1:25" s="72" customFormat="1" ht="15.75" customHeight="1">
      <c r="A36" s="98" t="s">
        <v>1551</v>
      </c>
      <c r="B36" s="133">
        <f t="shared" si="2"/>
        <v>0</v>
      </c>
      <c r="C36" s="170"/>
      <c r="D36" s="170"/>
      <c r="E36" s="170"/>
      <c r="F36" s="170"/>
      <c r="G36" s="170"/>
      <c r="H36" s="170"/>
      <c r="I36" s="170"/>
      <c r="J36" s="170"/>
      <c r="K36" s="170"/>
      <c r="L36" s="170"/>
      <c r="M36" s="170"/>
      <c r="N36" s="170"/>
      <c r="O36" s="170"/>
      <c r="P36" s="170"/>
      <c r="Q36" s="170"/>
      <c r="R36" s="170"/>
      <c r="S36" s="170"/>
      <c r="T36" s="170"/>
      <c r="U36" s="170"/>
      <c r="V36" s="170"/>
      <c r="W36" s="170"/>
      <c r="X36" s="170"/>
      <c r="Y36" s="170"/>
    </row>
    <row r="37" spans="1:25" s="72" customFormat="1" ht="15.75" customHeight="1">
      <c r="A37" s="98" t="s">
        <v>1552</v>
      </c>
      <c r="B37" s="133">
        <f t="shared" si="2"/>
        <v>0</v>
      </c>
      <c r="C37" s="133">
        <f aca="true" t="shared" si="7" ref="C37:Y37">SUM(C38:C52)</f>
        <v>0</v>
      </c>
      <c r="D37" s="133">
        <f t="shared" si="7"/>
        <v>0</v>
      </c>
      <c r="E37" s="133">
        <f t="shared" si="7"/>
        <v>0</v>
      </c>
      <c r="F37" s="133">
        <f t="shared" si="7"/>
        <v>0</v>
      </c>
      <c r="G37" s="133">
        <f t="shared" si="7"/>
        <v>0</v>
      </c>
      <c r="H37" s="133">
        <f t="shared" si="7"/>
        <v>0</v>
      </c>
      <c r="I37" s="133">
        <f t="shared" si="7"/>
        <v>0</v>
      </c>
      <c r="J37" s="133">
        <f t="shared" si="7"/>
        <v>0</v>
      </c>
      <c r="K37" s="133">
        <f t="shared" si="7"/>
        <v>0</v>
      </c>
      <c r="L37" s="133">
        <f t="shared" si="7"/>
        <v>0</v>
      </c>
      <c r="M37" s="133">
        <f t="shared" si="7"/>
        <v>0</v>
      </c>
      <c r="N37" s="133">
        <f t="shared" si="7"/>
        <v>0</v>
      </c>
      <c r="O37" s="133">
        <f t="shared" si="7"/>
        <v>0</v>
      </c>
      <c r="P37" s="133">
        <f t="shared" si="7"/>
        <v>0</v>
      </c>
      <c r="Q37" s="133">
        <f t="shared" si="7"/>
        <v>0</v>
      </c>
      <c r="R37" s="133">
        <f t="shared" si="7"/>
        <v>0</v>
      </c>
      <c r="S37" s="133">
        <f t="shared" si="7"/>
        <v>0</v>
      </c>
      <c r="T37" s="133">
        <f t="shared" si="7"/>
        <v>0</v>
      </c>
      <c r="U37" s="133">
        <f t="shared" si="7"/>
        <v>0</v>
      </c>
      <c r="V37" s="133">
        <f t="shared" si="7"/>
        <v>0</v>
      </c>
      <c r="W37" s="133">
        <f t="shared" si="7"/>
        <v>0</v>
      </c>
      <c r="X37" s="133">
        <f t="shared" si="7"/>
        <v>0</v>
      </c>
      <c r="Y37" s="133">
        <f t="shared" si="7"/>
        <v>0</v>
      </c>
    </row>
    <row r="38" spans="1:25" s="72" customFormat="1" ht="15.75" customHeight="1">
      <c r="A38" s="100" t="s">
        <v>1553</v>
      </c>
      <c r="B38" s="133">
        <f t="shared" si="2"/>
        <v>0</v>
      </c>
      <c r="C38" s="170"/>
      <c r="D38" s="170"/>
      <c r="E38" s="170"/>
      <c r="F38" s="170"/>
      <c r="G38" s="170"/>
      <c r="H38" s="170"/>
      <c r="I38" s="170"/>
      <c r="J38" s="170"/>
      <c r="K38" s="170"/>
      <c r="L38" s="170"/>
      <c r="M38" s="170"/>
      <c r="N38" s="170"/>
      <c r="O38" s="170"/>
      <c r="P38" s="170"/>
      <c r="Q38" s="170"/>
      <c r="R38" s="170"/>
      <c r="S38" s="170"/>
      <c r="T38" s="170"/>
      <c r="U38" s="170"/>
      <c r="V38" s="170"/>
      <c r="W38" s="170"/>
      <c r="X38" s="170"/>
      <c r="Y38" s="170"/>
    </row>
    <row r="39" spans="1:25" s="72" customFormat="1" ht="15.75" customHeight="1">
      <c r="A39" s="100" t="s">
        <v>1554</v>
      </c>
      <c r="B39" s="133">
        <f t="shared" si="2"/>
        <v>0</v>
      </c>
      <c r="C39" s="170"/>
      <c r="D39" s="170"/>
      <c r="E39" s="170"/>
      <c r="F39" s="170"/>
      <c r="G39" s="170"/>
      <c r="H39" s="170"/>
      <c r="I39" s="170"/>
      <c r="J39" s="170"/>
      <c r="K39" s="170"/>
      <c r="L39" s="170"/>
      <c r="M39" s="170"/>
      <c r="N39" s="170"/>
      <c r="O39" s="170"/>
      <c r="P39" s="170"/>
      <c r="Q39" s="170"/>
      <c r="R39" s="170"/>
      <c r="S39" s="170"/>
      <c r="T39" s="170"/>
      <c r="U39" s="170"/>
      <c r="V39" s="170"/>
      <c r="W39" s="170"/>
      <c r="X39" s="170"/>
      <c r="Y39" s="170"/>
    </row>
    <row r="40" spans="1:25" s="72" customFormat="1" ht="15.75" customHeight="1">
      <c r="A40" s="100" t="s">
        <v>1555</v>
      </c>
      <c r="B40" s="133">
        <f t="shared" si="2"/>
        <v>0</v>
      </c>
      <c r="C40" s="170"/>
      <c r="D40" s="170"/>
      <c r="E40" s="170"/>
      <c r="F40" s="170"/>
      <c r="G40" s="170"/>
      <c r="H40" s="170"/>
      <c r="I40" s="170"/>
      <c r="J40" s="170"/>
      <c r="K40" s="170"/>
      <c r="L40" s="170"/>
      <c r="M40" s="170"/>
      <c r="N40" s="170"/>
      <c r="O40" s="170"/>
      <c r="P40" s="170"/>
      <c r="Q40" s="170"/>
      <c r="R40" s="170"/>
      <c r="S40" s="170"/>
      <c r="T40" s="170"/>
      <c r="U40" s="170"/>
      <c r="V40" s="170"/>
      <c r="W40" s="170"/>
      <c r="X40" s="170"/>
      <c r="Y40" s="170"/>
    </row>
    <row r="41" spans="1:25" s="72" customFormat="1" ht="15.75" customHeight="1">
      <c r="A41" s="100" t="s">
        <v>1556</v>
      </c>
      <c r="B41" s="133">
        <f t="shared" si="2"/>
        <v>0</v>
      </c>
      <c r="C41" s="170"/>
      <c r="D41" s="170"/>
      <c r="E41" s="170"/>
      <c r="F41" s="170"/>
      <c r="G41" s="170"/>
      <c r="H41" s="170"/>
      <c r="I41" s="170"/>
      <c r="J41" s="170"/>
      <c r="K41" s="170"/>
      <c r="L41" s="170"/>
      <c r="M41" s="170"/>
      <c r="N41" s="170"/>
      <c r="O41" s="170"/>
      <c r="P41" s="170"/>
      <c r="Q41" s="170"/>
      <c r="R41" s="170"/>
      <c r="S41" s="170"/>
      <c r="T41" s="170"/>
      <c r="U41" s="170"/>
      <c r="V41" s="170"/>
      <c r="W41" s="170"/>
      <c r="X41" s="170"/>
      <c r="Y41" s="170"/>
    </row>
    <row r="42" spans="1:25" s="72" customFormat="1" ht="15.75" customHeight="1">
      <c r="A42" s="100" t="s">
        <v>1557</v>
      </c>
      <c r="B42" s="133">
        <f t="shared" si="2"/>
        <v>0</v>
      </c>
      <c r="C42" s="170"/>
      <c r="D42" s="170"/>
      <c r="E42" s="170"/>
      <c r="F42" s="170"/>
      <c r="G42" s="170"/>
      <c r="H42" s="170"/>
      <c r="I42" s="170"/>
      <c r="J42" s="170"/>
      <c r="K42" s="170"/>
      <c r="L42" s="170"/>
      <c r="M42" s="170"/>
      <c r="N42" s="170"/>
      <c r="O42" s="170"/>
      <c r="P42" s="170"/>
      <c r="Q42" s="170"/>
      <c r="R42" s="170"/>
      <c r="S42" s="170"/>
      <c r="T42" s="170"/>
      <c r="U42" s="170"/>
      <c r="V42" s="170"/>
      <c r="W42" s="170"/>
      <c r="X42" s="170"/>
      <c r="Y42" s="170"/>
    </row>
    <row r="43" spans="1:25" s="72" customFormat="1" ht="15.75" customHeight="1">
      <c r="A43" s="100" t="s">
        <v>1558</v>
      </c>
      <c r="B43" s="133">
        <f t="shared" si="2"/>
        <v>0</v>
      </c>
      <c r="C43" s="170"/>
      <c r="D43" s="170"/>
      <c r="E43" s="170"/>
      <c r="F43" s="170"/>
      <c r="G43" s="170"/>
      <c r="H43" s="170"/>
      <c r="I43" s="170"/>
      <c r="J43" s="170"/>
      <c r="K43" s="170"/>
      <c r="L43" s="170"/>
      <c r="M43" s="170"/>
      <c r="N43" s="170"/>
      <c r="O43" s="170"/>
      <c r="P43" s="170"/>
      <c r="Q43" s="170"/>
      <c r="R43" s="170"/>
      <c r="S43" s="170"/>
      <c r="T43" s="170"/>
      <c r="U43" s="170"/>
      <c r="V43" s="170"/>
      <c r="W43" s="170"/>
      <c r="X43" s="170"/>
      <c r="Y43" s="170"/>
    </row>
    <row r="44" spans="1:25" s="72" customFormat="1" ht="15.75" customHeight="1">
      <c r="A44" s="100" t="s">
        <v>1559</v>
      </c>
      <c r="B44" s="133">
        <f t="shared" si="2"/>
        <v>0</v>
      </c>
      <c r="C44" s="170"/>
      <c r="D44" s="170"/>
      <c r="E44" s="170"/>
      <c r="F44" s="170"/>
      <c r="G44" s="170"/>
      <c r="H44" s="170"/>
      <c r="I44" s="170"/>
      <c r="J44" s="170"/>
      <c r="K44" s="170"/>
      <c r="L44" s="170"/>
      <c r="M44" s="170"/>
      <c r="N44" s="170"/>
      <c r="O44" s="170"/>
      <c r="P44" s="170"/>
      <c r="Q44" s="170"/>
      <c r="R44" s="170"/>
      <c r="S44" s="170"/>
      <c r="T44" s="170"/>
      <c r="U44" s="170"/>
      <c r="V44" s="170"/>
      <c r="W44" s="170"/>
      <c r="X44" s="170"/>
      <c r="Y44" s="170"/>
    </row>
    <row r="45" spans="1:25" s="72" customFormat="1" ht="15.75" customHeight="1">
      <c r="A45" s="100" t="s">
        <v>1560</v>
      </c>
      <c r="B45" s="133">
        <f t="shared" si="2"/>
        <v>0</v>
      </c>
      <c r="C45" s="170"/>
      <c r="D45" s="170"/>
      <c r="E45" s="170"/>
      <c r="F45" s="170"/>
      <c r="G45" s="170"/>
      <c r="H45" s="170"/>
      <c r="I45" s="170"/>
      <c r="J45" s="170"/>
      <c r="K45" s="170"/>
      <c r="L45" s="170"/>
      <c r="M45" s="170"/>
      <c r="N45" s="170"/>
      <c r="O45" s="170"/>
      <c r="P45" s="170"/>
      <c r="Q45" s="170"/>
      <c r="R45" s="170"/>
      <c r="S45" s="170"/>
      <c r="T45" s="170"/>
      <c r="U45" s="170"/>
      <c r="V45" s="170"/>
      <c r="W45" s="170"/>
      <c r="X45" s="170"/>
      <c r="Y45" s="170"/>
    </row>
    <row r="46" spans="1:25" s="72" customFormat="1" ht="15.75" customHeight="1">
      <c r="A46" s="100" t="s">
        <v>1561</v>
      </c>
      <c r="B46" s="133">
        <f t="shared" si="2"/>
        <v>0</v>
      </c>
      <c r="C46" s="170"/>
      <c r="D46" s="170"/>
      <c r="E46" s="170"/>
      <c r="F46" s="170"/>
      <c r="G46" s="170"/>
      <c r="H46" s="170"/>
      <c r="I46" s="170"/>
      <c r="J46" s="170"/>
      <c r="K46" s="170"/>
      <c r="L46" s="170"/>
      <c r="M46" s="170"/>
      <c r="N46" s="170"/>
      <c r="O46" s="170"/>
      <c r="P46" s="170"/>
      <c r="Q46" s="170"/>
      <c r="R46" s="170"/>
      <c r="S46" s="170"/>
      <c r="T46" s="170"/>
      <c r="U46" s="170"/>
      <c r="V46" s="170"/>
      <c r="W46" s="170"/>
      <c r="X46" s="170"/>
      <c r="Y46" s="170"/>
    </row>
    <row r="47" spans="1:25" s="72" customFormat="1" ht="15.75" customHeight="1">
      <c r="A47" s="100" t="s">
        <v>1562</v>
      </c>
      <c r="B47" s="133">
        <f t="shared" si="2"/>
        <v>0</v>
      </c>
      <c r="C47" s="170"/>
      <c r="D47" s="170"/>
      <c r="E47" s="170"/>
      <c r="F47" s="170"/>
      <c r="G47" s="170"/>
      <c r="H47" s="170"/>
      <c r="I47" s="170"/>
      <c r="J47" s="170"/>
      <c r="K47" s="170"/>
      <c r="L47" s="170"/>
      <c r="M47" s="170"/>
      <c r="N47" s="170"/>
      <c r="O47" s="170"/>
      <c r="P47" s="170"/>
      <c r="Q47" s="170"/>
      <c r="R47" s="170"/>
      <c r="S47" s="170"/>
      <c r="T47" s="170"/>
      <c r="U47" s="170"/>
      <c r="V47" s="170"/>
      <c r="W47" s="170"/>
      <c r="X47" s="170"/>
      <c r="Y47" s="170"/>
    </row>
    <row r="48" spans="1:25" s="72" customFormat="1" ht="15.75" customHeight="1">
      <c r="A48" s="100" t="s">
        <v>1563</v>
      </c>
      <c r="B48" s="133">
        <f t="shared" si="2"/>
        <v>0</v>
      </c>
      <c r="C48" s="170"/>
      <c r="D48" s="170"/>
      <c r="E48" s="170"/>
      <c r="F48" s="170"/>
      <c r="G48" s="170"/>
      <c r="H48" s="170"/>
      <c r="I48" s="170"/>
      <c r="J48" s="170"/>
      <c r="K48" s="170"/>
      <c r="L48" s="170"/>
      <c r="M48" s="170"/>
      <c r="N48" s="170"/>
      <c r="O48" s="170"/>
      <c r="P48" s="170"/>
      <c r="Q48" s="170"/>
      <c r="R48" s="170"/>
      <c r="S48" s="170"/>
      <c r="T48" s="170"/>
      <c r="U48" s="170"/>
      <c r="V48" s="170"/>
      <c r="W48" s="170"/>
      <c r="X48" s="170"/>
      <c r="Y48" s="170"/>
    </row>
    <row r="49" spans="1:25" s="72" customFormat="1" ht="15.75" customHeight="1">
      <c r="A49" s="100" t="s">
        <v>1564</v>
      </c>
      <c r="B49" s="133">
        <f t="shared" si="2"/>
        <v>0</v>
      </c>
      <c r="C49" s="170"/>
      <c r="D49" s="170"/>
      <c r="E49" s="170"/>
      <c r="F49" s="170"/>
      <c r="G49" s="170"/>
      <c r="H49" s="170"/>
      <c r="I49" s="170"/>
      <c r="J49" s="170"/>
      <c r="K49" s="170"/>
      <c r="L49" s="170"/>
      <c r="M49" s="170"/>
      <c r="N49" s="170"/>
      <c r="O49" s="170"/>
      <c r="P49" s="170"/>
      <c r="Q49" s="170"/>
      <c r="R49" s="170"/>
      <c r="S49" s="170"/>
      <c r="T49" s="170"/>
      <c r="U49" s="170"/>
      <c r="V49" s="170"/>
      <c r="W49" s="170"/>
      <c r="X49" s="170"/>
      <c r="Y49" s="170"/>
    </row>
    <row r="50" spans="1:25" s="72" customFormat="1" ht="15.75" customHeight="1">
      <c r="A50" s="100" t="s">
        <v>1565</v>
      </c>
      <c r="B50" s="133">
        <f t="shared" si="2"/>
        <v>0</v>
      </c>
      <c r="C50" s="170"/>
      <c r="D50" s="170"/>
      <c r="E50" s="170"/>
      <c r="F50" s="170"/>
      <c r="G50" s="170"/>
      <c r="H50" s="170"/>
      <c r="I50" s="170"/>
      <c r="J50" s="170"/>
      <c r="K50" s="170"/>
      <c r="L50" s="170"/>
      <c r="M50" s="170"/>
      <c r="N50" s="170"/>
      <c r="O50" s="170"/>
      <c r="P50" s="170"/>
      <c r="Q50" s="170"/>
      <c r="R50" s="170"/>
      <c r="S50" s="170"/>
      <c r="T50" s="170"/>
      <c r="U50" s="170"/>
      <c r="V50" s="170"/>
      <c r="W50" s="170"/>
      <c r="X50" s="170"/>
      <c r="Y50" s="170"/>
    </row>
    <row r="51" spans="1:25" s="72" customFormat="1" ht="15.75" customHeight="1">
      <c r="A51" s="100" t="s">
        <v>1566</v>
      </c>
      <c r="B51" s="133">
        <f t="shared" si="2"/>
        <v>0</v>
      </c>
      <c r="C51" s="170"/>
      <c r="D51" s="170"/>
      <c r="E51" s="170"/>
      <c r="F51" s="170"/>
      <c r="G51" s="170"/>
      <c r="H51" s="170"/>
      <c r="I51" s="170"/>
      <c r="J51" s="170"/>
      <c r="K51" s="170"/>
      <c r="L51" s="170"/>
      <c r="M51" s="170"/>
      <c r="N51" s="170"/>
      <c r="O51" s="170"/>
      <c r="P51" s="170"/>
      <c r="Q51" s="170"/>
      <c r="R51" s="170"/>
      <c r="S51" s="170"/>
      <c r="T51" s="170"/>
      <c r="U51" s="170"/>
      <c r="V51" s="170"/>
      <c r="W51" s="170"/>
      <c r="X51" s="170"/>
      <c r="Y51" s="170"/>
    </row>
    <row r="52" spans="1:25" s="72" customFormat="1" ht="15.75" customHeight="1">
      <c r="A52" s="100" t="s">
        <v>1567</v>
      </c>
      <c r="B52" s="133">
        <f t="shared" si="2"/>
        <v>0</v>
      </c>
      <c r="C52" s="170"/>
      <c r="D52" s="170"/>
      <c r="E52" s="170"/>
      <c r="F52" s="170"/>
      <c r="G52" s="170"/>
      <c r="H52" s="170"/>
      <c r="I52" s="170"/>
      <c r="J52" s="170"/>
      <c r="K52" s="170"/>
      <c r="L52" s="170"/>
      <c r="M52" s="170"/>
      <c r="N52" s="170"/>
      <c r="O52" s="170"/>
      <c r="P52" s="170"/>
      <c r="Q52" s="170"/>
      <c r="R52" s="170"/>
      <c r="S52" s="170"/>
      <c r="T52" s="170"/>
      <c r="U52" s="170"/>
      <c r="V52" s="170"/>
      <c r="W52" s="170"/>
      <c r="X52" s="170"/>
      <c r="Y52" s="170"/>
    </row>
    <row r="53" spans="1:25" s="72" customFormat="1" ht="15.75" customHeight="1">
      <c r="A53" s="98" t="s">
        <v>1568</v>
      </c>
      <c r="B53" s="133">
        <f t="shared" si="2"/>
        <v>0</v>
      </c>
      <c r="C53" s="133">
        <f aca="true" t="shared" si="8" ref="C53:Y53">SUM(C54:C55)</f>
        <v>0</v>
      </c>
      <c r="D53" s="133">
        <f t="shared" si="8"/>
        <v>0</v>
      </c>
      <c r="E53" s="133">
        <f t="shared" si="8"/>
        <v>0</v>
      </c>
      <c r="F53" s="133">
        <f t="shared" si="8"/>
        <v>0</v>
      </c>
      <c r="G53" s="133">
        <f t="shared" si="8"/>
        <v>0</v>
      </c>
      <c r="H53" s="133">
        <f t="shared" si="8"/>
        <v>0</v>
      </c>
      <c r="I53" s="133">
        <f t="shared" si="8"/>
        <v>0</v>
      </c>
      <c r="J53" s="133">
        <f t="shared" si="8"/>
        <v>0</v>
      </c>
      <c r="K53" s="133">
        <f t="shared" si="8"/>
        <v>0</v>
      </c>
      <c r="L53" s="133">
        <f t="shared" si="8"/>
        <v>0</v>
      </c>
      <c r="M53" s="133">
        <f t="shared" si="8"/>
        <v>0</v>
      </c>
      <c r="N53" s="133">
        <f t="shared" si="8"/>
        <v>0</v>
      </c>
      <c r="O53" s="133">
        <f t="shared" si="8"/>
        <v>0</v>
      </c>
      <c r="P53" s="133">
        <f t="shared" si="8"/>
        <v>0</v>
      </c>
      <c r="Q53" s="133">
        <f t="shared" si="8"/>
        <v>0</v>
      </c>
      <c r="R53" s="133">
        <f t="shared" si="8"/>
        <v>0</v>
      </c>
      <c r="S53" s="133">
        <f t="shared" si="8"/>
        <v>0</v>
      </c>
      <c r="T53" s="133">
        <f t="shared" si="8"/>
        <v>0</v>
      </c>
      <c r="U53" s="133">
        <f t="shared" si="8"/>
        <v>0</v>
      </c>
      <c r="V53" s="133">
        <f t="shared" si="8"/>
        <v>0</v>
      </c>
      <c r="W53" s="133">
        <f t="shared" si="8"/>
        <v>0</v>
      </c>
      <c r="X53" s="133">
        <f t="shared" si="8"/>
        <v>0</v>
      </c>
      <c r="Y53" s="133">
        <f t="shared" si="8"/>
        <v>0</v>
      </c>
    </row>
    <row r="54" spans="1:25" s="72" customFormat="1" ht="15.75" customHeight="1">
      <c r="A54" s="98" t="s">
        <v>1569</v>
      </c>
      <c r="B54" s="133">
        <f t="shared" si="2"/>
        <v>0</v>
      </c>
      <c r="C54" s="170"/>
      <c r="D54" s="170"/>
      <c r="E54" s="170"/>
      <c r="F54" s="170"/>
      <c r="G54" s="170"/>
      <c r="H54" s="170"/>
      <c r="I54" s="170"/>
      <c r="J54" s="170"/>
      <c r="K54" s="170"/>
      <c r="L54" s="170"/>
      <c r="M54" s="170"/>
      <c r="N54" s="170"/>
      <c r="O54" s="170"/>
      <c r="P54" s="170"/>
      <c r="Q54" s="170"/>
      <c r="R54" s="170"/>
      <c r="S54" s="170"/>
      <c r="T54" s="170"/>
      <c r="U54" s="170"/>
      <c r="V54" s="170"/>
      <c r="W54" s="170"/>
      <c r="X54" s="170"/>
      <c r="Y54" s="170"/>
    </row>
    <row r="55" spans="1:25" s="72" customFormat="1" ht="15.75" customHeight="1">
      <c r="A55" s="98" t="s">
        <v>1570</v>
      </c>
      <c r="B55" s="133">
        <f t="shared" si="2"/>
        <v>0</v>
      </c>
      <c r="C55" s="133">
        <f aca="true" t="shared" si="9" ref="C55:Y55">SUM(C56:C64)</f>
        <v>0</v>
      </c>
      <c r="D55" s="133">
        <f t="shared" si="9"/>
        <v>0</v>
      </c>
      <c r="E55" s="133">
        <f t="shared" si="9"/>
        <v>0</v>
      </c>
      <c r="F55" s="133">
        <f t="shared" si="9"/>
        <v>0</v>
      </c>
      <c r="G55" s="133">
        <f t="shared" si="9"/>
        <v>0</v>
      </c>
      <c r="H55" s="133">
        <f t="shared" si="9"/>
        <v>0</v>
      </c>
      <c r="I55" s="133">
        <f t="shared" si="9"/>
        <v>0</v>
      </c>
      <c r="J55" s="133">
        <f t="shared" si="9"/>
        <v>0</v>
      </c>
      <c r="K55" s="133">
        <f t="shared" si="9"/>
        <v>0</v>
      </c>
      <c r="L55" s="133">
        <f t="shared" si="9"/>
        <v>0</v>
      </c>
      <c r="M55" s="133">
        <f t="shared" si="9"/>
        <v>0</v>
      </c>
      <c r="N55" s="133">
        <f t="shared" si="9"/>
        <v>0</v>
      </c>
      <c r="O55" s="133">
        <f t="shared" si="9"/>
        <v>0</v>
      </c>
      <c r="P55" s="133">
        <f t="shared" si="9"/>
        <v>0</v>
      </c>
      <c r="Q55" s="133">
        <f t="shared" si="9"/>
        <v>0</v>
      </c>
      <c r="R55" s="133">
        <f t="shared" si="9"/>
        <v>0</v>
      </c>
      <c r="S55" s="133">
        <f t="shared" si="9"/>
        <v>0</v>
      </c>
      <c r="T55" s="133">
        <f t="shared" si="9"/>
        <v>0</v>
      </c>
      <c r="U55" s="133">
        <f t="shared" si="9"/>
        <v>0</v>
      </c>
      <c r="V55" s="133">
        <f t="shared" si="9"/>
        <v>0</v>
      </c>
      <c r="W55" s="133">
        <f t="shared" si="9"/>
        <v>0</v>
      </c>
      <c r="X55" s="133">
        <f t="shared" si="9"/>
        <v>0</v>
      </c>
      <c r="Y55" s="133">
        <f t="shared" si="9"/>
        <v>0</v>
      </c>
    </row>
    <row r="56" spans="1:25" s="72" customFormat="1" ht="15.75" customHeight="1">
      <c r="A56" s="98" t="s">
        <v>1571</v>
      </c>
      <c r="B56" s="133">
        <f t="shared" si="2"/>
        <v>0</v>
      </c>
      <c r="C56" s="170"/>
      <c r="D56" s="170"/>
      <c r="E56" s="170"/>
      <c r="F56" s="170"/>
      <c r="G56" s="170"/>
      <c r="H56" s="170"/>
      <c r="I56" s="170"/>
      <c r="J56" s="170"/>
      <c r="K56" s="170"/>
      <c r="L56" s="170"/>
      <c r="M56" s="170"/>
      <c r="N56" s="170"/>
      <c r="O56" s="170"/>
      <c r="P56" s="170"/>
      <c r="Q56" s="170"/>
      <c r="R56" s="170"/>
      <c r="S56" s="170"/>
      <c r="T56" s="170"/>
      <c r="U56" s="170"/>
      <c r="V56" s="170"/>
      <c r="W56" s="170"/>
      <c r="X56" s="170"/>
      <c r="Y56" s="170"/>
    </row>
    <row r="57" spans="1:25" s="72" customFormat="1" ht="15.75" customHeight="1">
      <c r="A57" s="98" t="s">
        <v>1572</v>
      </c>
      <c r="B57" s="133">
        <f t="shared" si="2"/>
        <v>0</v>
      </c>
      <c r="C57" s="170"/>
      <c r="D57" s="170"/>
      <c r="E57" s="170"/>
      <c r="F57" s="170"/>
      <c r="G57" s="170"/>
      <c r="H57" s="170"/>
      <c r="I57" s="170"/>
      <c r="J57" s="170"/>
      <c r="K57" s="170"/>
      <c r="L57" s="170"/>
      <c r="M57" s="170"/>
      <c r="N57" s="170"/>
      <c r="O57" s="170"/>
      <c r="P57" s="170"/>
      <c r="Q57" s="170"/>
      <c r="R57" s="170"/>
      <c r="S57" s="170"/>
      <c r="T57" s="170"/>
      <c r="U57" s="170"/>
      <c r="V57" s="170"/>
      <c r="W57" s="170"/>
      <c r="X57" s="170"/>
      <c r="Y57" s="170"/>
    </row>
    <row r="58" spans="1:25" s="72" customFormat="1" ht="15.75" customHeight="1">
      <c r="A58" s="98" t="s">
        <v>1573</v>
      </c>
      <c r="B58" s="133">
        <f t="shared" si="2"/>
        <v>0</v>
      </c>
      <c r="C58" s="170"/>
      <c r="D58" s="170"/>
      <c r="E58" s="170"/>
      <c r="F58" s="170"/>
      <c r="G58" s="170"/>
      <c r="H58" s="170"/>
      <c r="I58" s="170"/>
      <c r="J58" s="170"/>
      <c r="K58" s="170"/>
      <c r="L58" s="170"/>
      <c r="M58" s="170"/>
      <c r="N58" s="170"/>
      <c r="O58" s="170"/>
      <c r="P58" s="170"/>
      <c r="Q58" s="170"/>
      <c r="R58" s="170"/>
      <c r="S58" s="170"/>
      <c r="T58" s="170"/>
      <c r="U58" s="170"/>
      <c r="V58" s="170"/>
      <c r="W58" s="170"/>
      <c r="X58" s="170"/>
      <c r="Y58" s="170"/>
    </row>
    <row r="59" spans="1:25" s="72" customFormat="1" ht="15.75" customHeight="1">
      <c r="A59" s="98" t="s">
        <v>1574</v>
      </c>
      <c r="B59" s="133">
        <f t="shared" si="2"/>
        <v>0</v>
      </c>
      <c r="C59" s="170"/>
      <c r="D59" s="170"/>
      <c r="E59" s="170"/>
      <c r="F59" s="170"/>
      <c r="G59" s="170"/>
      <c r="H59" s="170"/>
      <c r="I59" s="170"/>
      <c r="J59" s="170"/>
      <c r="K59" s="170"/>
      <c r="L59" s="170"/>
      <c r="M59" s="170"/>
      <c r="N59" s="170"/>
      <c r="O59" s="170"/>
      <c r="P59" s="170"/>
      <c r="Q59" s="170"/>
      <c r="R59" s="170"/>
      <c r="S59" s="170"/>
      <c r="T59" s="170"/>
      <c r="U59" s="170"/>
      <c r="V59" s="170"/>
      <c r="W59" s="170"/>
      <c r="X59" s="170"/>
      <c r="Y59" s="170"/>
    </row>
    <row r="60" spans="1:25" s="72" customFormat="1" ht="15.75" customHeight="1">
      <c r="A60" s="98" t="s">
        <v>1575</v>
      </c>
      <c r="B60" s="133">
        <f t="shared" si="2"/>
        <v>0</v>
      </c>
      <c r="C60" s="170"/>
      <c r="D60" s="170"/>
      <c r="E60" s="170"/>
      <c r="F60" s="170"/>
      <c r="G60" s="170"/>
      <c r="H60" s="170"/>
      <c r="I60" s="170"/>
      <c r="J60" s="170"/>
      <c r="K60" s="170"/>
      <c r="L60" s="170"/>
      <c r="M60" s="170"/>
      <c r="N60" s="170"/>
      <c r="O60" s="170"/>
      <c r="P60" s="170"/>
      <c r="Q60" s="170"/>
      <c r="R60" s="170"/>
      <c r="S60" s="170"/>
      <c r="T60" s="170"/>
      <c r="U60" s="170"/>
      <c r="V60" s="170"/>
      <c r="W60" s="170"/>
      <c r="X60" s="170"/>
      <c r="Y60" s="170"/>
    </row>
    <row r="61" spans="1:25" s="72" customFormat="1" ht="15.75" customHeight="1">
      <c r="A61" s="98" t="s">
        <v>1576</v>
      </c>
      <c r="B61" s="133">
        <f t="shared" si="2"/>
        <v>0</v>
      </c>
      <c r="C61" s="170"/>
      <c r="D61" s="170"/>
      <c r="E61" s="170"/>
      <c r="F61" s="170"/>
      <c r="G61" s="170"/>
      <c r="H61" s="170"/>
      <c r="I61" s="170"/>
      <c r="J61" s="170"/>
      <c r="K61" s="170"/>
      <c r="L61" s="170"/>
      <c r="M61" s="170"/>
      <c r="N61" s="170"/>
      <c r="O61" s="170"/>
      <c r="P61" s="170"/>
      <c r="Q61" s="170"/>
      <c r="R61" s="170"/>
      <c r="S61" s="170"/>
      <c r="T61" s="170"/>
      <c r="U61" s="170"/>
      <c r="V61" s="170"/>
      <c r="W61" s="170"/>
      <c r="X61" s="170"/>
      <c r="Y61" s="170"/>
    </row>
    <row r="62" spans="1:25" s="72" customFormat="1" ht="15.75" customHeight="1">
      <c r="A62" s="98" t="s">
        <v>1577</v>
      </c>
      <c r="B62" s="133">
        <f t="shared" si="2"/>
        <v>0</v>
      </c>
      <c r="C62" s="170"/>
      <c r="D62" s="170"/>
      <c r="E62" s="170"/>
      <c r="F62" s="170"/>
      <c r="G62" s="170"/>
      <c r="H62" s="170"/>
      <c r="I62" s="170"/>
      <c r="J62" s="170"/>
      <c r="K62" s="170"/>
      <c r="L62" s="170"/>
      <c r="M62" s="170"/>
      <c r="N62" s="170"/>
      <c r="O62" s="170"/>
      <c r="P62" s="170"/>
      <c r="Q62" s="170"/>
      <c r="R62" s="170"/>
      <c r="S62" s="170"/>
      <c r="T62" s="170"/>
      <c r="U62" s="170"/>
      <c r="V62" s="170"/>
      <c r="W62" s="170"/>
      <c r="X62" s="170"/>
      <c r="Y62" s="170"/>
    </row>
    <row r="63" spans="1:25" s="72" customFormat="1" ht="15.75" customHeight="1">
      <c r="A63" s="98" t="s">
        <v>1578</v>
      </c>
      <c r="B63" s="133">
        <f t="shared" si="2"/>
        <v>0</v>
      </c>
      <c r="C63" s="170"/>
      <c r="D63" s="170"/>
      <c r="E63" s="170"/>
      <c r="F63" s="170"/>
      <c r="G63" s="170"/>
      <c r="H63" s="170"/>
      <c r="I63" s="170"/>
      <c r="J63" s="170"/>
      <c r="K63" s="170"/>
      <c r="L63" s="170"/>
      <c r="M63" s="170"/>
      <c r="N63" s="170"/>
      <c r="O63" s="170"/>
      <c r="P63" s="170"/>
      <c r="Q63" s="170"/>
      <c r="R63" s="170"/>
      <c r="S63" s="170"/>
      <c r="T63" s="170"/>
      <c r="U63" s="170"/>
      <c r="V63" s="170"/>
      <c r="W63" s="170"/>
      <c r="X63" s="170"/>
      <c r="Y63" s="170"/>
    </row>
    <row r="64" spans="1:25" s="72" customFormat="1" ht="15.75" customHeight="1">
      <c r="A64" s="98" t="s">
        <v>1579</v>
      </c>
      <c r="B64" s="133">
        <f t="shared" si="2"/>
        <v>0</v>
      </c>
      <c r="C64" s="170"/>
      <c r="D64" s="170"/>
      <c r="E64" s="170"/>
      <c r="F64" s="170"/>
      <c r="G64" s="170"/>
      <c r="H64" s="170"/>
      <c r="I64" s="170"/>
      <c r="J64" s="170"/>
      <c r="K64" s="170"/>
      <c r="L64" s="170"/>
      <c r="M64" s="170"/>
      <c r="N64" s="170"/>
      <c r="O64" s="170"/>
      <c r="P64" s="170"/>
      <c r="Q64" s="170"/>
      <c r="R64" s="170"/>
      <c r="S64" s="170"/>
      <c r="T64" s="170"/>
      <c r="U64" s="170"/>
      <c r="V64" s="170"/>
      <c r="W64" s="170"/>
      <c r="X64" s="170"/>
      <c r="Y64" s="170"/>
    </row>
    <row r="65" spans="1:25" s="72" customFormat="1" ht="15.75" customHeight="1">
      <c r="A65" s="98" t="s">
        <v>1580</v>
      </c>
      <c r="B65" s="133">
        <f t="shared" si="2"/>
        <v>0</v>
      </c>
      <c r="C65" s="133">
        <f aca="true" t="shared" si="10" ref="C65:Y65">SUM(C66:C67)</f>
        <v>0</v>
      </c>
      <c r="D65" s="133">
        <f t="shared" si="10"/>
        <v>0</v>
      </c>
      <c r="E65" s="133">
        <f t="shared" si="10"/>
        <v>0</v>
      </c>
      <c r="F65" s="133">
        <f t="shared" si="10"/>
        <v>0</v>
      </c>
      <c r="G65" s="133">
        <f t="shared" si="10"/>
        <v>0</v>
      </c>
      <c r="H65" s="133">
        <f t="shared" si="10"/>
        <v>0</v>
      </c>
      <c r="I65" s="133">
        <f t="shared" si="10"/>
        <v>0</v>
      </c>
      <c r="J65" s="133">
        <f t="shared" si="10"/>
        <v>0</v>
      </c>
      <c r="K65" s="133">
        <f t="shared" si="10"/>
        <v>0</v>
      </c>
      <c r="L65" s="133">
        <f t="shared" si="10"/>
        <v>0</v>
      </c>
      <c r="M65" s="133">
        <f t="shared" si="10"/>
        <v>0</v>
      </c>
      <c r="N65" s="133">
        <f t="shared" si="10"/>
        <v>0</v>
      </c>
      <c r="O65" s="133">
        <f t="shared" si="10"/>
        <v>0</v>
      </c>
      <c r="P65" s="133">
        <f t="shared" si="10"/>
        <v>0</v>
      </c>
      <c r="Q65" s="133">
        <f t="shared" si="10"/>
        <v>0</v>
      </c>
      <c r="R65" s="133">
        <f t="shared" si="10"/>
        <v>0</v>
      </c>
      <c r="S65" s="133">
        <f t="shared" si="10"/>
        <v>0</v>
      </c>
      <c r="T65" s="133">
        <f t="shared" si="10"/>
        <v>0</v>
      </c>
      <c r="U65" s="133">
        <f t="shared" si="10"/>
        <v>0</v>
      </c>
      <c r="V65" s="133">
        <f t="shared" si="10"/>
        <v>0</v>
      </c>
      <c r="W65" s="133">
        <f t="shared" si="10"/>
        <v>0</v>
      </c>
      <c r="X65" s="133">
        <f t="shared" si="10"/>
        <v>0</v>
      </c>
      <c r="Y65" s="133">
        <f t="shared" si="10"/>
        <v>0</v>
      </c>
    </row>
    <row r="66" spans="1:25" s="72" customFormat="1" ht="15.75" customHeight="1">
      <c r="A66" s="98" t="s">
        <v>1581</v>
      </c>
      <c r="B66" s="133">
        <f t="shared" si="2"/>
        <v>0</v>
      </c>
      <c r="C66" s="170"/>
      <c r="D66" s="170"/>
      <c r="E66" s="170"/>
      <c r="F66" s="170"/>
      <c r="G66" s="170"/>
      <c r="H66" s="170"/>
      <c r="I66" s="170"/>
      <c r="J66" s="170"/>
      <c r="K66" s="170"/>
      <c r="L66" s="170"/>
      <c r="M66" s="170"/>
      <c r="N66" s="170"/>
      <c r="O66" s="170"/>
      <c r="P66" s="170"/>
      <c r="Q66" s="170"/>
      <c r="R66" s="170"/>
      <c r="S66" s="170"/>
      <c r="T66" s="170"/>
      <c r="U66" s="170"/>
      <c r="V66" s="170"/>
      <c r="W66" s="170"/>
      <c r="X66" s="170"/>
      <c r="Y66" s="170"/>
    </row>
    <row r="67" spans="1:25" s="72" customFormat="1" ht="15.75" customHeight="1">
      <c r="A67" s="98" t="s">
        <v>1582</v>
      </c>
      <c r="B67" s="133">
        <f t="shared" si="2"/>
        <v>0</v>
      </c>
      <c r="C67" s="133">
        <f aca="true" t="shared" si="11" ref="C67:Y67">SUM(C68:C75)</f>
        <v>0</v>
      </c>
      <c r="D67" s="133">
        <f t="shared" si="11"/>
        <v>0</v>
      </c>
      <c r="E67" s="133">
        <f t="shared" si="11"/>
        <v>0</v>
      </c>
      <c r="F67" s="133">
        <f t="shared" si="11"/>
        <v>0</v>
      </c>
      <c r="G67" s="133">
        <f t="shared" si="11"/>
        <v>0</v>
      </c>
      <c r="H67" s="133">
        <f t="shared" si="11"/>
        <v>0</v>
      </c>
      <c r="I67" s="133">
        <f t="shared" si="11"/>
        <v>0</v>
      </c>
      <c r="J67" s="133">
        <f t="shared" si="11"/>
        <v>0</v>
      </c>
      <c r="K67" s="133">
        <f t="shared" si="11"/>
        <v>0</v>
      </c>
      <c r="L67" s="133">
        <f t="shared" si="11"/>
        <v>0</v>
      </c>
      <c r="M67" s="133">
        <f t="shared" si="11"/>
        <v>0</v>
      </c>
      <c r="N67" s="133">
        <f t="shared" si="11"/>
        <v>0</v>
      </c>
      <c r="O67" s="133">
        <f t="shared" si="11"/>
        <v>0</v>
      </c>
      <c r="P67" s="133">
        <f t="shared" si="11"/>
        <v>0</v>
      </c>
      <c r="Q67" s="133">
        <f t="shared" si="11"/>
        <v>0</v>
      </c>
      <c r="R67" s="133">
        <f t="shared" si="11"/>
        <v>0</v>
      </c>
      <c r="S67" s="133">
        <f t="shared" si="11"/>
        <v>0</v>
      </c>
      <c r="T67" s="133">
        <f t="shared" si="11"/>
        <v>0</v>
      </c>
      <c r="U67" s="133">
        <f t="shared" si="11"/>
        <v>0</v>
      </c>
      <c r="V67" s="133">
        <f t="shared" si="11"/>
        <v>0</v>
      </c>
      <c r="W67" s="133">
        <f t="shared" si="11"/>
        <v>0</v>
      </c>
      <c r="X67" s="133">
        <f t="shared" si="11"/>
        <v>0</v>
      </c>
      <c r="Y67" s="133">
        <f t="shared" si="11"/>
        <v>0</v>
      </c>
    </row>
    <row r="68" spans="1:25" s="72" customFormat="1" ht="15.75" customHeight="1">
      <c r="A68" s="98" t="s">
        <v>1583</v>
      </c>
      <c r="B68" s="133">
        <f t="shared" si="2"/>
        <v>0</v>
      </c>
      <c r="C68" s="170"/>
      <c r="D68" s="170"/>
      <c r="E68" s="170"/>
      <c r="F68" s="170"/>
      <c r="G68" s="170"/>
      <c r="H68" s="170"/>
      <c r="I68" s="170"/>
      <c r="J68" s="170"/>
      <c r="K68" s="170"/>
      <c r="L68" s="170"/>
      <c r="M68" s="170"/>
      <c r="N68" s="170"/>
      <c r="O68" s="170"/>
      <c r="P68" s="170"/>
      <c r="Q68" s="170"/>
      <c r="R68" s="170"/>
      <c r="S68" s="170"/>
      <c r="T68" s="170"/>
      <c r="U68" s="170"/>
      <c r="V68" s="170"/>
      <c r="W68" s="170"/>
      <c r="X68" s="170"/>
      <c r="Y68" s="170"/>
    </row>
    <row r="69" spans="1:25" s="72" customFormat="1" ht="15.75" customHeight="1">
      <c r="A69" s="98" t="s">
        <v>1584</v>
      </c>
      <c r="B69" s="133">
        <f t="shared" si="2"/>
        <v>0</v>
      </c>
      <c r="C69" s="170"/>
      <c r="D69" s="170"/>
      <c r="E69" s="170"/>
      <c r="F69" s="170"/>
      <c r="G69" s="170"/>
      <c r="H69" s="170"/>
      <c r="I69" s="170"/>
      <c r="J69" s="170"/>
      <c r="K69" s="170"/>
      <c r="L69" s="170"/>
      <c r="M69" s="170"/>
      <c r="N69" s="170"/>
      <c r="O69" s="170"/>
      <c r="P69" s="170"/>
      <c r="Q69" s="170"/>
      <c r="R69" s="170"/>
      <c r="S69" s="170"/>
      <c r="T69" s="170"/>
      <c r="U69" s="170"/>
      <c r="V69" s="170"/>
      <c r="W69" s="170"/>
      <c r="X69" s="170"/>
      <c r="Y69" s="170"/>
    </row>
    <row r="70" spans="1:25" s="72" customFormat="1" ht="15.75" customHeight="1">
      <c r="A70" s="98" t="s">
        <v>1585</v>
      </c>
      <c r="B70" s="133">
        <f t="shared" si="2"/>
        <v>0</v>
      </c>
      <c r="C70" s="170"/>
      <c r="D70" s="170"/>
      <c r="E70" s="170"/>
      <c r="F70" s="170"/>
      <c r="G70" s="170"/>
      <c r="H70" s="170"/>
      <c r="I70" s="170"/>
      <c r="J70" s="170"/>
      <c r="K70" s="170"/>
      <c r="L70" s="170"/>
      <c r="M70" s="170"/>
      <c r="N70" s="170"/>
      <c r="O70" s="170"/>
      <c r="P70" s="170"/>
      <c r="Q70" s="170"/>
      <c r="R70" s="170"/>
      <c r="S70" s="170"/>
      <c r="T70" s="170"/>
      <c r="U70" s="170"/>
      <c r="V70" s="170"/>
      <c r="W70" s="170"/>
      <c r="X70" s="170"/>
      <c r="Y70" s="170"/>
    </row>
    <row r="71" spans="1:25" s="72" customFormat="1" ht="15.75" customHeight="1">
      <c r="A71" s="98" t="s">
        <v>1586</v>
      </c>
      <c r="B71" s="133">
        <f t="shared" si="2"/>
        <v>0</v>
      </c>
      <c r="C71" s="170"/>
      <c r="D71" s="170"/>
      <c r="E71" s="170"/>
      <c r="F71" s="170"/>
      <c r="G71" s="170"/>
      <c r="H71" s="170"/>
      <c r="I71" s="170"/>
      <c r="J71" s="170"/>
      <c r="K71" s="170"/>
      <c r="L71" s="170"/>
      <c r="M71" s="170"/>
      <c r="N71" s="170"/>
      <c r="O71" s="170"/>
      <c r="P71" s="170"/>
      <c r="Q71" s="170"/>
      <c r="R71" s="170"/>
      <c r="S71" s="170"/>
      <c r="T71" s="170"/>
      <c r="U71" s="170"/>
      <c r="V71" s="170"/>
      <c r="W71" s="170"/>
      <c r="X71" s="170"/>
      <c r="Y71" s="170"/>
    </row>
    <row r="72" spans="1:25" s="72" customFormat="1" ht="15.75" customHeight="1">
      <c r="A72" s="98" t="s">
        <v>1587</v>
      </c>
      <c r="B72" s="133">
        <f t="shared" si="2"/>
        <v>0</v>
      </c>
      <c r="C72" s="170"/>
      <c r="D72" s="170"/>
      <c r="E72" s="170"/>
      <c r="F72" s="170"/>
      <c r="G72" s="170"/>
      <c r="H72" s="170"/>
      <c r="I72" s="170"/>
      <c r="J72" s="170"/>
      <c r="K72" s="170"/>
      <c r="L72" s="170"/>
      <c r="M72" s="170"/>
      <c r="N72" s="170"/>
      <c r="O72" s="170"/>
      <c r="P72" s="170"/>
      <c r="Q72" s="170"/>
      <c r="R72" s="170"/>
      <c r="S72" s="170"/>
      <c r="T72" s="170"/>
      <c r="U72" s="170"/>
      <c r="V72" s="170"/>
      <c r="W72" s="170"/>
      <c r="X72" s="170"/>
      <c r="Y72" s="170"/>
    </row>
    <row r="73" spans="1:25" s="72" customFormat="1" ht="15.75" customHeight="1">
      <c r="A73" s="98" t="s">
        <v>1588</v>
      </c>
      <c r="B73" s="133">
        <f t="shared" si="2"/>
        <v>0</v>
      </c>
      <c r="C73" s="170"/>
      <c r="D73" s="170"/>
      <c r="E73" s="170"/>
      <c r="F73" s="170"/>
      <c r="G73" s="170"/>
      <c r="H73" s="170"/>
      <c r="I73" s="170"/>
      <c r="J73" s="170"/>
      <c r="K73" s="170"/>
      <c r="L73" s="170"/>
      <c r="M73" s="170"/>
      <c r="N73" s="170"/>
      <c r="O73" s="170"/>
      <c r="P73" s="170"/>
      <c r="Q73" s="170"/>
      <c r="R73" s="170"/>
      <c r="S73" s="170"/>
      <c r="T73" s="170"/>
      <c r="U73" s="170"/>
      <c r="V73" s="170"/>
      <c r="W73" s="170"/>
      <c r="X73" s="170"/>
      <c r="Y73" s="170"/>
    </row>
    <row r="74" spans="1:25" s="72" customFormat="1" ht="15.75" customHeight="1">
      <c r="A74" s="98" t="s">
        <v>1589</v>
      </c>
      <c r="B74" s="133">
        <f t="shared" si="2"/>
        <v>0</v>
      </c>
      <c r="C74" s="170"/>
      <c r="D74" s="170"/>
      <c r="E74" s="170"/>
      <c r="F74" s="170"/>
      <c r="G74" s="170"/>
      <c r="H74" s="170"/>
      <c r="I74" s="170"/>
      <c r="J74" s="170"/>
      <c r="K74" s="170"/>
      <c r="L74" s="170"/>
      <c r="M74" s="170"/>
      <c r="N74" s="170"/>
      <c r="O74" s="170"/>
      <c r="P74" s="170"/>
      <c r="Q74" s="170"/>
      <c r="R74" s="170"/>
      <c r="S74" s="170"/>
      <c r="T74" s="170"/>
      <c r="U74" s="170"/>
      <c r="V74" s="170"/>
      <c r="W74" s="170"/>
      <c r="X74" s="170"/>
      <c r="Y74" s="170"/>
    </row>
    <row r="75" spans="1:25" s="72" customFormat="1" ht="15.75" customHeight="1">
      <c r="A75" s="98" t="s">
        <v>1590</v>
      </c>
      <c r="B75" s="133">
        <f aca="true" t="shared" si="12" ref="B75:B138">SUM(C75:Y75)</f>
        <v>0</v>
      </c>
      <c r="C75" s="170"/>
      <c r="D75" s="170"/>
      <c r="E75" s="170"/>
      <c r="F75" s="170"/>
      <c r="G75" s="170"/>
      <c r="H75" s="170"/>
      <c r="I75" s="170"/>
      <c r="J75" s="170"/>
      <c r="K75" s="170"/>
      <c r="L75" s="170"/>
      <c r="M75" s="170"/>
      <c r="N75" s="170"/>
      <c r="O75" s="170"/>
      <c r="P75" s="170"/>
      <c r="Q75" s="170"/>
      <c r="R75" s="170"/>
      <c r="S75" s="170"/>
      <c r="T75" s="170"/>
      <c r="U75" s="170"/>
      <c r="V75" s="170"/>
      <c r="W75" s="170"/>
      <c r="X75" s="170"/>
      <c r="Y75" s="170"/>
    </row>
    <row r="76" spans="1:25" s="72" customFormat="1" ht="15.75" customHeight="1">
      <c r="A76" s="98" t="s">
        <v>1591</v>
      </c>
      <c r="B76" s="133">
        <f t="shared" si="12"/>
        <v>0</v>
      </c>
      <c r="C76" s="133">
        <f aca="true" t="shared" si="13" ref="C76:Y76">SUM(C77:C78)</f>
        <v>0</v>
      </c>
      <c r="D76" s="133">
        <f t="shared" si="13"/>
        <v>0</v>
      </c>
      <c r="E76" s="133">
        <f t="shared" si="13"/>
        <v>0</v>
      </c>
      <c r="F76" s="133">
        <f t="shared" si="13"/>
        <v>0</v>
      </c>
      <c r="G76" s="133">
        <f t="shared" si="13"/>
        <v>0</v>
      </c>
      <c r="H76" s="133">
        <f t="shared" si="13"/>
        <v>0</v>
      </c>
      <c r="I76" s="133">
        <f t="shared" si="13"/>
        <v>0</v>
      </c>
      <c r="J76" s="133">
        <f t="shared" si="13"/>
        <v>0</v>
      </c>
      <c r="K76" s="133">
        <f t="shared" si="13"/>
        <v>0</v>
      </c>
      <c r="L76" s="133">
        <f t="shared" si="13"/>
        <v>0</v>
      </c>
      <c r="M76" s="133">
        <f t="shared" si="13"/>
        <v>0</v>
      </c>
      <c r="N76" s="133">
        <f t="shared" si="13"/>
        <v>0</v>
      </c>
      <c r="O76" s="133">
        <f t="shared" si="13"/>
        <v>0</v>
      </c>
      <c r="P76" s="133">
        <f t="shared" si="13"/>
        <v>0</v>
      </c>
      <c r="Q76" s="133">
        <f t="shared" si="13"/>
        <v>0</v>
      </c>
      <c r="R76" s="133">
        <f t="shared" si="13"/>
        <v>0</v>
      </c>
      <c r="S76" s="133">
        <f t="shared" si="13"/>
        <v>0</v>
      </c>
      <c r="T76" s="133">
        <f t="shared" si="13"/>
        <v>0</v>
      </c>
      <c r="U76" s="133">
        <f t="shared" si="13"/>
        <v>0</v>
      </c>
      <c r="V76" s="133">
        <f t="shared" si="13"/>
        <v>0</v>
      </c>
      <c r="W76" s="133">
        <f t="shared" si="13"/>
        <v>0</v>
      </c>
      <c r="X76" s="133">
        <f t="shared" si="13"/>
        <v>0</v>
      </c>
      <c r="Y76" s="133">
        <f t="shared" si="13"/>
        <v>0</v>
      </c>
    </row>
    <row r="77" spans="1:25" s="72" customFormat="1" ht="15.75" customHeight="1">
      <c r="A77" s="98" t="s">
        <v>1592</v>
      </c>
      <c r="B77" s="133">
        <f t="shared" si="12"/>
        <v>0</v>
      </c>
      <c r="C77" s="170"/>
      <c r="D77" s="170"/>
      <c r="E77" s="170"/>
      <c r="F77" s="170"/>
      <c r="G77" s="170"/>
      <c r="H77" s="170"/>
      <c r="I77" s="170"/>
      <c r="J77" s="170"/>
      <c r="K77" s="170"/>
      <c r="L77" s="170"/>
      <c r="M77" s="170"/>
      <c r="N77" s="170"/>
      <c r="O77" s="170"/>
      <c r="P77" s="170"/>
      <c r="Q77" s="170"/>
      <c r="R77" s="170"/>
      <c r="S77" s="170"/>
      <c r="T77" s="170"/>
      <c r="U77" s="170"/>
      <c r="V77" s="170"/>
      <c r="W77" s="170"/>
      <c r="X77" s="170"/>
      <c r="Y77" s="170"/>
    </row>
    <row r="78" spans="1:25" s="72" customFormat="1" ht="15.75" customHeight="1">
      <c r="A78" s="98" t="s">
        <v>1593</v>
      </c>
      <c r="B78" s="133">
        <f t="shared" si="12"/>
        <v>0</v>
      </c>
      <c r="C78" s="133">
        <f aca="true" t="shared" si="14" ref="C78:Y78">SUM(C79:C83)</f>
        <v>0</v>
      </c>
      <c r="D78" s="133">
        <f t="shared" si="14"/>
        <v>0</v>
      </c>
      <c r="E78" s="133">
        <f t="shared" si="14"/>
        <v>0</v>
      </c>
      <c r="F78" s="133">
        <f t="shared" si="14"/>
        <v>0</v>
      </c>
      <c r="G78" s="133">
        <f t="shared" si="14"/>
        <v>0</v>
      </c>
      <c r="H78" s="133">
        <f t="shared" si="14"/>
        <v>0</v>
      </c>
      <c r="I78" s="133">
        <f t="shared" si="14"/>
        <v>0</v>
      </c>
      <c r="J78" s="133">
        <f t="shared" si="14"/>
        <v>0</v>
      </c>
      <c r="K78" s="133">
        <f t="shared" si="14"/>
        <v>0</v>
      </c>
      <c r="L78" s="133">
        <f t="shared" si="14"/>
        <v>0</v>
      </c>
      <c r="M78" s="133">
        <f t="shared" si="14"/>
        <v>0</v>
      </c>
      <c r="N78" s="133">
        <f t="shared" si="14"/>
        <v>0</v>
      </c>
      <c r="O78" s="133">
        <f t="shared" si="14"/>
        <v>0</v>
      </c>
      <c r="P78" s="133">
        <f t="shared" si="14"/>
        <v>0</v>
      </c>
      <c r="Q78" s="133">
        <f t="shared" si="14"/>
        <v>0</v>
      </c>
      <c r="R78" s="133">
        <f t="shared" si="14"/>
        <v>0</v>
      </c>
      <c r="S78" s="133">
        <f t="shared" si="14"/>
        <v>0</v>
      </c>
      <c r="T78" s="133">
        <f t="shared" si="14"/>
        <v>0</v>
      </c>
      <c r="U78" s="133">
        <f t="shared" si="14"/>
        <v>0</v>
      </c>
      <c r="V78" s="133">
        <f t="shared" si="14"/>
        <v>0</v>
      </c>
      <c r="W78" s="133">
        <f t="shared" si="14"/>
        <v>0</v>
      </c>
      <c r="X78" s="133">
        <f t="shared" si="14"/>
        <v>0</v>
      </c>
      <c r="Y78" s="133">
        <f t="shared" si="14"/>
        <v>0</v>
      </c>
    </row>
    <row r="79" spans="1:25" s="72" customFormat="1" ht="15.75" customHeight="1">
      <c r="A79" s="98" t="s">
        <v>1594</v>
      </c>
      <c r="B79" s="133">
        <f t="shared" si="12"/>
        <v>0</v>
      </c>
      <c r="C79" s="170"/>
      <c r="D79" s="170"/>
      <c r="E79" s="170"/>
      <c r="F79" s="170"/>
      <c r="G79" s="170"/>
      <c r="H79" s="170"/>
      <c r="I79" s="170"/>
      <c r="J79" s="170"/>
      <c r="K79" s="170"/>
      <c r="L79" s="170"/>
      <c r="M79" s="170"/>
      <c r="N79" s="170"/>
      <c r="O79" s="170"/>
      <c r="P79" s="170"/>
      <c r="Q79" s="170"/>
      <c r="R79" s="170"/>
      <c r="S79" s="170"/>
      <c r="T79" s="170"/>
      <c r="U79" s="170"/>
      <c r="V79" s="170"/>
      <c r="W79" s="170"/>
      <c r="X79" s="170"/>
      <c r="Y79" s="170"/>
    </row>
    <row r="80" spans="1:25" s="72" customFormat="1" ht="15.75" customHeight="1">
      <c r="A80" s="98" t="s">
        <v>1595</v>
      </c>
      <c r="B80" s="133">
        <f t="shared" si="12"/>
        <v>0</v>
      </c>
      <c r="C80" s="170"/>
      <c r="D80" s="170"/>
      <c r="E80" s="170"/>
      <c r="F80" s="170"/>
      <c r="G80" s="170"/>
      <c r="H80" s="170"/>
      <c r="I80" s="170"/>
      <c r="J80" s="170"/>
      <c r="K80" s="170"/>
      <c r="L80" s="170"/>
      <c r="M80" s="170"/>
      <c r="N80" s="170"/>
      <c r="O80" s="170"/>
      <c r="P80" s="170"/>
      <c r="Q80" s="170"/>
      <c r="R80" s="170"/>
      <c r="S80" s="170"/>
      <c r="T80" s="170"/>
      <c r="U80" s="170"/>
      <c r="V80" s="170"/>
      <c r="W80" s="170"/>
      <c r="X80" s="170"/>
      <c r="Y80" s="170"/>
    </row>
    <row r="81" spans="1:25" s="72" customFormat="1" ht="15.75" customHeight="1">
      <c r="A81" s="98" t="s">
        <v>1596</v>
      </c>
      <c r="B81" s="133">
        <f t="shared" si="12"/>
        <v>0</v>
      </c>
      <c r="C81" s="170"/>
      <c r="D81" s="170"/>
      <c r="E81" s="170"/>
      <c r="F81" s="170"/>
      <c r="G81" s="170"/>
      <c r="H81" s="170"/>
      <c r="I81" s="170"/>
      <c r="J81" s="170"/>
      <c r="K81" s="170"/>
      <c r="L81" s="170"/>
      <c r="M81" s="170"/>
      <c r="N81" s="170"/>
      <c r="O81" s="170"/>
      <c r="P81" s="170"/>
      <c r="Q81" s="170"/>
      <c r="R81" s="170"/>
      <c r="S81" s="170"/>
      <c r="T81" s="170"/>
      <c r="U81" s="170"/>
      <c r="V81" s="170"/>
      <c r="W81" s="170"/>
      <c r="X81" s="170"/>
      <c r="Y81" s="170"/>
    </row>
    <row r="82" spans="1:25" s="72" customFormat="1" ht="15.75" customHeight="1">
      <c r="A82" s="98" t="s">
        <v>1597</v>
      </c>
      <c r="B82" s="133">
        <f t="shared" si="12"/>
        <v>0</v>
      </c>
      <c r="C82" s="170"/>
      <c r="D82" s="170"/>
      <c r="E82" s="170"/>
      <c r="F82" s="170"/>
      <c r="G82" s="170"/>
      <c r="H82" s="170"/>
      <c r="I82" s="170"/>
      <c r="J82" s="170"/>
      <c r="K82" s="170"/>
      <c r="L82" s="170"/>
      <c r="M82" s="170"/>
      <c r="N82" s="170"/>
      <c r="O82" s="170"/>
      <c r="P82" s="170"/>
      <c r="Q82" s="170"/>
      <c r="R82" s="170"/>
      <c r="S82" s="170"/>
      <c r="T82" s="170"/>
      <c r="U82" s="170"/>
      <c r="V82" s="170"/>
      <c r="W82" s="170"/>
      <c r="X82" s="170"/>
      <c r="Y82" s="170"/>
    </row>
    <row r="83" spans="1:25" s="72" customFormat="1" ht="15.75" customHeight="1">
      <c r="A83" s="98" t="s">
        <v>1598</v>
      </c>
      <c r="B83" s="133">
        <f t="shared" si="12"/>
        <v>0</v>
      </c>
      <c r="C83" s="170"/>
      <c r="D83" s="170"/>
      <c r="E83" s="170"/>
      <c r="F83" s="170"/>
      <c r="G83" s="170"/>
      <c r="H83" s="170"/>
      <c r="I83" s="170"/>
      <c r="J83" s="170"/>
      <c r="K83" s="170"/>
      <c r="L83" s="170"/>
      <c r="M83" s="170"/>
      <c r="N83" s="170"/>
      <c r="O83" s="170"/>
      <c r="P83" s="170"/>
      <c r="Q83" s="170"/>
      <c r="R83" s="170"/>
      <c r="S83" s="170"/>
      <c r="T83" s="170"/>
      <c r="U83" s="170"/>
      <c r="V83" s="170"/>
      <c r="W83" s="170"/>
      <c r="X83" s="170"/>
      <c r="Y83" s="170"/>
    </row>
    <row r="84" spans="1:25" s="72" customFormat="1" ht="15.75" customHeight="1">
      <c r="A84" s="98" t="s">
        <v>1599</v>
      </c>
      <c r="B84" s="133">
        <f t="shared" si="12"/>
        <v>0</v>
      </c>
      <c r="C84" s="133">
        <f aca="true" t="shared" si="15" ref="C84:Y84">SUM(C85:C86)</f>
        <v>0</v>
      </c>
      <c r="D84" s="133">
        <f t="shared" si="15"/>
        <v>0</v>
      </c>
      <c r="E84" s="133">
        <f t="shared" si="15"/>
        <v>0</v>
      </c>
      <c r="F84" s="133">
        <f t="shared" si="15"/>
        <v>0</v>
      </c>
      <c r="G84" s="133">
        <f t="shared" si="15"/>
        <v>0</v>
      </c>
      <c r="H84" s="133">
        <f t="shared" si="15"/>
        <v>0</v>
      </c>
      <c r="I84" s="133">
        <f t="shared" si="15"/>
        <v>0</v>
      </c>
      <c r="J84" s="133">
        <f t="shared" si="15"/>
        <v>0</v>
      </c>
      <c r="K84" s="133">
        <f t="shared" si="15"/>
        <v>0</v>
      </c>
      <c r="L84" s="133">
        <f t="shared" si="15"/>
        <v>0</v>
      </c>
      <c r="M84" s="133">
        <f t="shared" si="15"/>
        <v>0</v>
      </c>
      <c r="N84" s="133">
        <f t="shared" si="15"/>
        <v>0</v>
      </c>
      <c r="O84" s="133">
        <f t="shared" si="15"/>
        <v>0</v>
      </c>
      <c r="P84" s="133">
        <f t="shared" si="15"/>
        <v>0</v>
      </c>
      <c r="Q84" s="133">
        <f t="shared" si="15"/>
        <v>0</v>
      </c>
      <c r="R84" s="133">
        <f t="shared" si="15"/>
        <v>0</v>
      </c>
      <c r="S84" s="133">
        <f t="shared" si="15"/>
        <v>0</v>
      </c>
      <c r="T84" s="133">
        <f t="shared" si="15"/>
        <v>0</v>
      </c>
      <c r="U84" s="133">
        <f t="shared" si="15"/>
        <v>0</v>
      </c>
      <c r="V84" s="133">
        <f t="shared" si="15"/>
        <v>0</v>
      </c>
      <c r="W84" s="133">
        <f t="shared" si="15"/>
        <v>0</v>
      </c>
      <c r="X84" s="133">
        <f t="shared" si="15"/>
        <v>0</v>
      </c>
      <c r="Y84" s="133">
        <f t="shared" si="15"/>
        <v>0</v>
      </c>
    </row>
    <row r="85" spans="1:25" s="72" customFormat="1" ht="15.75" customHeight="1">
      <c r="A85" s="98" t="s">
        <v>1600</v>
      </c>
      <c r="B85" s="133">
        <f t="shared" si="12"/>
        <v>0</v>
      </c>
      <c r="C85" s="170"/>
      <c r="D85" s="170"/>
      <c r="E85" s="170"/>
      <c r="F85" s="170"/>
      <c r="G85" s="170"/>
      <c r="H85" s="170"/>
      <c r="I85" s="170"/>
      <c r="J85" s="170"/>
      <c r="K85" s="170"/>
      <c r="L85" s="170"/>
      <c r="M85" s="170"/>
      <c r="N85" s="170"/>
      <c r="O85" s="170"/>
      <c r="P85" s="170"/>
      <c r="Q85" s="170"/>
      <c r="R85" s="170"/>
      <c r="S85" s="170"/>
      <c r="T85" s="170"/>
      <c r="U85" s="170"/>
      <c r="V85" s="170"/>
      <c r="W85" s="170"/>
      <c r="X85" s="170"/>
      <c r="Y85" s="170"/>
    </row>
    <row r="86" spans="1:25" s="72" customFormat="1" ht="15.75" customHeight="1">
      <c r="A86" s="98" t="s">
        <v>1601</v>
      </c>
      <c r="B86" s="133">
        <f t="shared" si="12"/>
        <v>0</v>
      </c>
      <c r="C86" s="133">
        <f aca="true" t="shared" si="16" ref="C86:Y86">SUM(C87:C97)</f>
        <v>0</v>
      </c>
      <c r="D86" s="133">
        <f t="shared" si="16"/>
        <v>0</v>
      </c>
      <c r="E86" s="133">
        <f t="shared" si="16"/>
        <v>0</v>
      </c>
      <c r="F86" s="133">
        <f t="shared" si="16"/>
        <v>0</v>
      </c>
      <c r="G86" s="133">
        <f t="shared" si="16"/>
        <v>0</v>
      </c>
      <c r="H86" s="133">
        <f t="shared" si="16"/>
        <v>0</v>
      </c>
      <c r="I86" s="133">
        <f t="shared" si="16"/>
        <v>0</v>
      </c>
      <c r="J86" s="133">
        <f t="shared" si="16"/>
        <v>0</v>
      </c>
      <c r="K86" s="133">
        <f t="shared" si="16"/>
        <v>0</v>
      </c>
      <c r="L86" s="133">
        <f t="shared" si="16"/>
        <v>0</v>
      </c>
      <c r="M86" s="133">
        <f t="shared" si="16"/>
        <v>0</v>
      </c>
      <c r="N86" s="133">
        <f t="shared" si="16"/>
        <v>0</v>
      </c>
      <c r="O86" s="133">
        <f t="shared" si="16"/>
        <v>0</v>
      </c>
      <c r="P86" s="133">
        <f t="shared" si="16"/>
        <v>0</v>
      </c>
      <c r="Q86" s="133">
        <f t="shared" si="16"/>
        <v>0</v>
      </c>
      <c r="R86" s="133">
        <f t="shared" si="16"/>
        <v>0</v>
      </c>
      <c r="S86" s="133">
        <f t="shared" si="16"/>
        <v>0</v>
      </c>
      <c r="T86" s="133">
        <f t="shared" si="16"/>
        <v>0</v>
      </c>
      <c r="U86" s="133">
        <f t="shared" si="16"/>
        <v>0</v>
      </c>
      <c r="V86" s="133">
        <f t="shared" si="16"/>
        <v>0</v>
      </c>
      <c r="W86" s="133">
        <f t="shared" si="16"/>
        <v>0</v>
      </c>
      <c r="X86" s="133">
        <f t="shared" si="16"/>
        <v>0</v>
      </c>
      <c r="Y86" s="133">
        <f t="shared" si="16"/>
        <v>0</v>
      </c>
    </row>
    <row r="87" spans="1:25" s="72" customFormat="1" ht="15.75" customHeight="1">
      <c r="A87" s="98" t="s">
        <v>1602</v>
      </c>
      <c r="B87" s="133">
        <f t="shared" si="12"/>
        <v>0</v>
      </c>
      <c r="C87" s="170"/>
      <c r="D87" s="170"/>
      <c r="E87" s="170"/>
      <c r="F87" s="170"/>
      <c r="G87" s="170"/>
      <c r="H87" s="170"/>
      <c r="I87" s="170"/>
      <c r="J87" s="170"/>
      <c r="K87" s="170"/>
      <c r="L87" s="170"/>
      <c r="M87" s="170"/>
      <c r="N87" s="170"/>
      <c r="O87" s="170"/>
      <c r="P87" s="170"/>
      <c r="Q87" s="170"/>
      <c r="R87" s="170"/>
      <c r="S87" s="170"/>
      <c r="T87" s="170"/>
      <c r="U87" s="170"/>
      <c r="V87" s="170"/>
      <c r="W87" s="170"/>
      <c r="X87" s="170"/>
      <c r="Y87" s="170"/>
    </row>
    <row r="88" spans="1:25" s="72" customFormat="1" ht="15.75" customHeight="1">
      <c r="A88" s="98" t="s">
        <v>1603</v>
      </c>
      <c r="B88" s="133">
        <f t="shared" si="12"/>
        <v>0</v>
      </c>
      <c r="C88" s="170"/>
      <c r="D88" s="170"/>
      <c r="E88" s="170"/>
      <c r="F88" s="170"/>
      <c r="G88" s="170"/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70"/>
      <c r="U88" s="170"/>
      <c r="V88" s="170"/>
      <c r="W88" s="170"/>
      <c r="X88" s="170"/>
      <c r="Y88" s="170"/>
    </row>
    <row r="89" spans="1:25" s="72" customFormat="1" ht="15.75" customHeight="1">
      <c r="A89" s="98" t="s">
        <v>1604</v>
      </c>
      <c r="B89" s="133">
        <f t="shared" si="12"/>
        <v>0</v>
      </c>
      <c r="C89" s="170"/>
      <c r="D89" s="170"/>
      <c r="E89" s="170"/>
      <c r="F89" s="170"/>
      <c r="G89" s="170"/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70"/>
      <c r="U89" s="170"/>
      <c r="V89" s="170"/>
      <c r="W89" s="170"/>
      <c r="X89" s="170"/>
      <c r="Y89" s="170"/>
    </row>
    <row r="90" spans="1:25" s="72" customFormat="1" ht="15.75" customHeight="1">
      <c r="A90" s="98" t="s">
        <v>1605</v>
      </c>
      <c r="B90" s="133">
        <f t="shared" si="12"/>
        <v>0</v>
      </c>
      <c r="C90" s="170"/>
      <c r="D90" s="170"/>
      <c r="E90" s="170"/>
      <c r="F90" s="170"/>
      <c r="G90" s="170"/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70"/>
      <c r="U90" s="170"/>
      <c r="V90" s="170"/>
      <c r="W90" s="170"/>
      <c r="X90" s="170"/>
      <c r="Y90" s="170"/>
    </row>
    <row r="91" spans="1:25" s="72" customFormat="1" ht="15.75" customHeight="1">
      <c r="A91" s="98" t="s">
        <v>1606</v>
      </c>
      <c r="B91" s="133">
        <f t="shared" si="12"/>
        <v>0</v>
      </c>
      <c r="C91" s="170"/>
      <c r="D91" s="170"/>
      <c r="E91" s="170"/>
      <c r="F91" s="170"/>
      <c r="G91" s="170"/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70"/>
      <c r="U91" s="170"/>
      <c r="V91" s="170"/>
      <c r="W91" s="170"/>
      <c r="X91" s="170"/>
      <c r="Y91" s="170"/>
    </row>
    <row r="92" spans="1:25" s="72" customFormat="1" ht="15.75" customHeight="1">
      <c r="A92" s="98" t="s">
        <v>1607</v>
      </c>
      <c r="B92" s="133">
        <f t="shared" si="12"/>
        <v>0</v>
      </c>
      <c r="C92" s="170"/>
      <c r="D92" s="170"/>
      <c r="E92" s="170"/>
      <c r="F92" s="170"/>
      <c r="G92" s="170"/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70"/>
      <c r="U92" s="170"/>
      <c r="V92" s="170"/>
      <c r="W92" s="170"/>
      <c r="X92" s="170"/>
      <c r="Y92" s="170"/>
    </row>
    <row r="93" spans="1:25" s="72" customFormat="1" ht="15.75" customHeight="1">
      <c r="A93" s="98" t="s">
        <v>1608</v>
      </c>
      <c r="B93" s="133">
        <f t="shared" si="12"/>
        <v>0</v>
      </c>
      <c r="C93" s="170"/>
      <c r="D93" s="170"/>
      <c r="E93" s="170"/>
      <c r="F93" s="170"/>
      <c r="G93" s="170"/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70"/>
      <c r="U93" s="170"/>
      <c r="V93" s="170"/>
      <c r="W93" s="170"/>
      <c r="X93" s="170"/>
      <c r="Y93" s="170"/>
    </row>
    <row r="94" spans="1:25" s="72" customFormat="1" ht="15.75" customHeight="1">
      <c r="A94" s="98" t="s">
        <v>1609</v>
      </c>
      <c r="B94" s="133">
        <f t="shared" si="12"/>
        <v>0</v>
      </c>
      <c r="C94" s="170"/>
      <c r="D94" s="170"/>
      <c r="E94" s="170"/>
      <c r="F94" s="170"/>
      <c r="G94" s="170"/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70"/>
      <c r="U94" s="170"/>
      <c r="V94" s="170"/>
      <c r="W94" s="170"/>
      <c r="X94" s="170"/>
      <c r="Y94" s="170"/>
    </row>
    <row r="95" spans="1:25" s="72" customFormat="1" ht="15.75" customHeight="1">
      <c r="A95" s="98" t="s">
        <v>1610</v>
      </c>
      <c r="B95" s="133">
        <f t="shared" si="12"/>
        <v>0</v>
      </c>
      <c r="C95" s="170"/>
      <c r="D95" s="170"/>
      <c r="E95" s="170"/>
      <c r="F95" s="170"/>
      <c r="G95" s="170"/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70"/>
      <c r="U95" s="170"/>
      <c r="V95" s="170"/>
      <c r="W95" s="170"/>
      <c r="X95" s="170"/>
      <c r="Y95" s="170"/>
    </row>
    <row r="96" spans="1:25" s="72" customFormat="1" ht="15.75" customHeight="1">
      <c r="A96" s="98" t="s">
        <v>1611</v>
      </c>
      <c r="B96" s="133">
        <f t="shared" si="12"/>
        <v>0</v>
      </c>
      <c r="C96" s="170"/>
      <c r="D96" s="170"/>
      <c r="E96" s="170"/>
      <c r="F96" s="170"/>
      <c r="G96" s="170"/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70"/>
      <c r="U96" s="170"/>
      <c r="V96" s="170"/>
      <c r="W96" s="170"/>
      <c r="X96" s="170"/>
      <c r="Y96" s="170"/>
    </row>
    <row r="97" spans="1:25" s="72" customFormat="1" ht="15.75" customHeight="1">
      <c r="A97" s="98" t="s">
        <v>1612</v>
      </c>
      <c r="B97" s="133">
        <f t="shared" si="12"/>
        <v>0</v>
      </c>
      <c r="C97" s="170"/>
      <c r="D97" s="170"/>
      <c r="E97" s="170"/>
      <c r="F97" s="170"/>
      <c r="G97" s="170"/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70"/>
      <c r="U97" s="170"/>
      <c r="V97" s="170"/>
      <c r="W97" s="170"/>
      <c r="X97" s="170"/>
      <c r="Y97" s="170"/>
    </row>
    <row r="98" spans="1:25" s="72" customFormat="1" ht="15.75" customHeight="1">
      <c r="A98" s="98" t="s">
        <v>1613</v>
      </c>
      <c r="B98" s="133">
        <f t="shared" si="12"/>
        <v>0</v>
      </c>
      <c r="C98" s="133">
        <f aca="true" t="shared" si="17" ref="C98:Y98">SUM(C99:C100)</f>
        <v>0</v>
      </c>
      <c r="D98" s="133">
        <f t="shared" si="17"/>
        <v>0</v>
      </c>
      <c r="E98" s="133">
        <f t="shared" si="17"/>
        <v>0</v>
      </c>
      <c r="F98" s="133">
        <f t="shared" si="17"/>
        <v>0</v>
      </c>
      <c r="G98" s="133">
        <f t="shared" si="17"/>
        <v>0</v>
      </c>
      <c r="H98" s="133">
        <f t="shared" si="17"/>
        <v>0</v>
      </c>
      <c r="I98" s="133">
        <f t="shared" si="17"/>
        <v>0</v>
      </c>
      <c r="J98" s="133">
        <f t="shared" si="17"/>
        <v>0</v>
      </c>
      <c r="K98" s="133">
        <f t="shared" si="17"/>
        <v>0</v>
      </c>
      <c r="L98" s="133">
        <f t="shared" si="17"/>
        <v>0</v>
      </c>
      <c r="M98" s="133">
        <f t="shared" si="17"/>
        <v>0</v>
      </c>
      <c r="N98" s="133">
        <f t="shared" si="17"/>
        <v>0</v>
      </c>
      <c r="O98" s="133">
        <f t="shared" si="17"/>
        <v>0</v>
      </c>
      <c r="P98" s="133">
        <f t="shared" si="17"/>
        <v>0</v>
      </c>
      <c r="Q98" s="133">
        <f t="shared" si="17"/>
        <v>0</v>
      </c>
      <c r="R98" s="133">
        <f t="shared" si="17"/>
        <v>0</v>
      </c>
      <c r="S98" s="133">
        <f t="shared" si="17"/>
        <v>0</v>
      </c>
      <c r="T98" s="133">
        <f t="shared" si="17"/>
        <v>0</v>
      </c>
      <c r="U98" s="133">
        <f t="shared" si="17"/>
        <v>0</v>
      </c>
      <c r="V98" s="133">
        <f t="shared" si="17"/>
        <v>0</v>
      </c>
      <c r="W98" s="133">
        <f t="shared" si="17"/>
        <v>0</v>
      </c>
      <c r="X98" s="133">
        <f t="shared" si="17"/>
        <v>0</v>
      </c>
      <c r="Y98" s="133">
        <f t="shared" si="17"/>
        <v>0</v>
      </c>
    </row>
    <row r="99" spans="1:25" s="72" customFormat="1" ht="15.75" customHeight="1">
      <c r="A99" s="98" t="s">
        <v>1614</v>
      </c>
      <c r="B99" s="133">
        <f t="shared" si="12"/>
        <v>0</v>
      </c>
      <c r="C99" s="170"/>
      <c r="D99" s="170"/>
      <c r="E99" s="170"/>
      <c r="F99" s="170"/>
      <c r="G99" s="170"/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70"/>
      <c r="U99" s="170"/>
      <c r="V99" s="170"/>
      <c r="W99" s="170"/>
      <c r="X99" s="170"/>
      <c r="Y99" s="170"/>
    </row>
    <row r="100" spans="1:25" s="72" customFormat="1" ht="15.75" customHeight="1">
      <c r="A100" s="98" t="s">
        <v>1615</v>
      </c>
      <c r="B100" s="133">
        <f t="shared" si="12"/>
        <v>0</v>
      </c>
      <c r="C100" s="133">
        <f aca="true" t="shared" si="18" ref="C100:Y100">SUM(C101:C110)</f>
        <v>0</v>
      </c>
      <c r="D100" s="133">
        <f t="shared" si="18"/>
        <v>0</v>
      </c>
      <c r="E100" s="133">
        <f t="shared" si="18"/>
        <v>0</v>
      </c>
      <c r="F100" s="133">
        <f t="shared" si="18"/>
        <v>0</v>
      </c>
      <c r="G100" s="133">
        <f t="shared" si="18"/>
        <v>0</v>
      </c>
      <c r="H100" s="133">
        <f t="shared" si="18"/>
        <v>0</v>
      </c>
      <c r="I100" s="133">
        <f t="shared" si="18"/>
        <v>0</v>
      </c>
      <c r="J100" s="133">
        <f t="shared" si="18"/>
        <v>0</v>
      </c>
      <c r="K100" s="133">
        <f t="shared" si="18"/>
        <v>0</v>
      </c>
      <c r="L100" s="133">
        <f t="shared" si="18"/>
        <v>0</v>
      </c>
      <c r="M100" s="133">
        <f t="shared" si="18"/>
        <v>0</v>
      </c>
      <c r="N100" s="133">
        <f t="shared" si="18"/>
        <v>0</v>
      </c>
      <c r="O100" s="133">
        <f t="shared" si="18"/>
        <v>0</v>
      </c>
      <c r="P100" s="133">
        <f t="shared" si="18"/>
        <v>0</v>
      </c>
      <c r="Q100" s="133">
        <f t="shared" si="18"/>
        <v>0</v>
      </c>
      <c r="R100" s="133">
        <f t="shared" si="18"/>
        <v>0</v>
      </c>
      <c r="S100" s="133">
        <f t="shared" si="18"/>
        <v>0</v>
      </c>
      <c r="T100" s="133">
        <f t="shared" si="18"/>
        <v>0</v>
      </c>
      <c r="U100" s="133">
        <f t="shared" si="18"/>
        <v>0</v>
      </c>
      <c r="V100" s="133">
        <f t="shared" si="18"/>
        <v>0</v>
      </c>
      <c r="W100" s="133">
        <f t="shared" si="18"/>
        <v>0</v>
      </c>
      <c r="X100" s="133">
        <f t="shared" si="18"/>
        <v>0</v>
      </c>
      <c r="Y100" s="133">
        <f t="shared" si="18"/>
        <v>0</v>
      </c>
    </row>
    <row r="101" spans="1:25" s="72" customFormat="1" ht="15.75" customHeight="1">
      <c r="A101" s="98" t="s">
        <v>1616</v>
      </c>
      <c r="B101" s="133">
        <f t="shared" si="12"/>
        <v>0</v>
      </c>
      <c r="C101" s="170"/>
      <c r="D101" s="170"/>
      <c r="E101" s="170"/>
      <c r="F101" s="170"/>
      <c r="G101" s="170"/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70"/>
      <c r="U101" s="170"/>
      <c r="V101" s="170"/>
      <c r="W101" s="170"/>
      <c r="X101" s="170"/>
      <c r="Y101" s="170"/>
    </row>
    <row r="102" spans="1:25" s="72" customFormat="1" ht="15.75" customHeight="1">
      <c r="A102" s="98" t="s">
        <v>1617</v>
      </c>
      <c r="B102" s="133">
        <f t="shared" si="12"/>
        <v>0</v>
      </c>
      <c r="C102" s="170"/>
      <c r="D102" s="170"/>
      <c r="E102" s="170"/>
      <c r="F102" s="170"/>
      <c r="G102" s="170"/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70"/>
      <c r="U102" s="170"/>
      <c r="V102" s="170"/>
      <c r="W102" s="170"/>
      <c r="X102" s="170"/>
      <c r="Y102" s="170"/>
    </row>
    <row r="103" spans="1:25" s="72" customFormat="1" ht="15.75" customHeight="1">
      <c r="A103" s="98" t="s">
        <v>1618</v>
      </c>
      <c r="B103" s="133">
        <f t="shared" si="12"/>
        <v>0</v>
      </c>
      <c r="C103" s="170"/>
      <c r="D103" s="170"/>
      <c r="E103" s="170"/>
      <c r="F103" s="170"/>
      <c r="G103" s="170"/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70"/>
      <c r="U103" s="170"/>
      <c r="V103" s="170"/>
      <c r="W103" s="170"/>
      <c r="X103" s="170"/>
      <c r="Y103" s="170"/>
    </row>
    <row r="104" spans="1:25" s="72" customFormat="1" ht="15.75" customHeight="1">
      <c r="A104" s="98" t="s">
        <v>1619</v>
      </c>
      <c r="B104" s="133">
        <f t="shared" si="12"/>
        <v>0</v>
      </c>
      <c r="C104" s="170"/>
      <c r="D104" s="170"/>
      <c r="E104" s="170"/>
      <c r="F104" s="170"/>
      <c r="G104" s="170"/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70"/>
      <c r="U104" s="170"/>
      <c r="V104" s="170"/>
      <c r="W104" s="170"/>
      <c r="X104" s="170"/>
      <c r="Y104" s="170"/>
    </row>
    <row r="105" spans="1:25" s="72" customFormat="1" ht="15.75" customHeight="1">
      <c r="A105" s="98" t="s">
        <v>1620</v>
      </c>
      <c r="B105" s="133">
        <f t="shared" si="12"/>
        <v>0</v>
      </c>
      <c r="C105" s="170"/>
      <c r="D105" s="170"/>
      <c r="E105" s="170"/>
      <c r="F105" s="170"/>
      <c r="G105" s="170"/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70"/>
      <c r="U105" s="170"/>
      <c r="V105" s="170"/>
      <c r="W105" s="170"/>
      <c r="X105" s="170"/>
      <c r="Y105" s="170"/>
    </row>
    <row r="106" spans="1:25" s="72" customFormat="1" ht="15.75" customHeight="1">
      <c r="A106" s="98" t="s">
        <v>1621</v>
      </c>
      <c r="B106" s="133">
        <f t="shared" si="12"/>
        <v>0</v>
      </c>
      <c r="C106" s="170"/>
      <c r="D106" s="170"/>
      <c r="E106" s="170"/>
      <c r="F106" s="170"/>
      <c r="G106" s="170"/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70"/>
      <c r="U106" s="170"/>
      <c r="V106" s="170"/>
      <c r="W106" s="170"/>
      <c r="X106" s="170"/>
      <c r="Y106" s="170"/>
    </row>
    <row r="107" spans="1:25" s="72" customFormat="1" ht="15.75" customHeight="1">
      <c r="A107" s="98" t="s">
        <v>1622</v>
      </c>
      <c r="B107" s="133">
        <f t="shared" si="12"/>
        <v>0</v>
      </c>
      <c r="C107" s="170"/>
      <c r="D107" s="170"/>
      <c r="E107" s="170"/>
      <c r="F107" s="170"/>
      <c r="G107" s="170"/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70"/>
      <c r="U107" s="170"/>
      <c r="V107" s="170"/>
      <c r="W107" s="170"/>
      <c r="X107" s="170"/>
      <c r="Y107" s="170"/>
    </row>
    <row r="108" spans="1:25" s="72" customFormat="1" ht="15.75" customHeight="1">
      <c r="A108" s="98" t="s">
        <v>1623</v>
      </c>
      <c r="B108" s="133">
        <f t="shared" si="12"/>
        <v>0</v>
      </c>
      <c r="C108" s="170"/>
      <c r="D108" s="170"/>
      <c r="E108" s="170"/>
      <c r="F108" s="170"/>
      <c r="G108" s="170"/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70"/>
      <c r="U108" s="170"/>
      <c r="V108" s="170"/>
      <c r="W108" s="170"/>
      <c r="X108" s="170"/>
      <c r="Y108" s="170"/>
    </row>
    <row r="109" spans="1:25" s="72" customFormat="1" ht="15.75" customHeight="1">
      <c r="A109" s="98" t="s">
        <v>1624</v>
      </c>
      <c r="B109" s="133">
        <f t="shared" si="12"/>
        <v>0</v>
      </c>
      <c r="C109" s="170"/>
      <c r="D109" s="170"/>
      <c r="E109" s="170"/>
      <c r="F109" s="170"/>
      <c r="G109" s="170"/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70"/>
      <c r="U109" s="170"/>
      <c r="V109" s="170"/>
      <c r="W109" s="170"/>
      <c r="X109" s="170"/>
      <c r="Y109" s="170"/>
    </row>
    <row r="110" spans="1:25" s="72" customFormat="1" ht="15.75" customHeight="1">
      <c r="A110" s="98" t="s">
        <v>1625</v>
      </c>
      <c r="B110" s="133">
        <f t="shared" si="12"/>
        <v>0</v>
      </c>
      <c r="C110" s="170"/>
      <c r="D110" s="170"/>
      <c r="E110" s="170"/>
      <c r="F110" s="170"/>
      <c r="G110" s="170"/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70"/>
      <c r="U110" s="170"/>
      <c r="V110" s="170"/>
      <c r="W110" s="170"/>
      <c r="X110" s="170"/>
      <c r="Y110" s="170"/>
    </row>
    <row r="111" spans="1:25" s="72" customFormat="1" ht="15.75" customHeight="1">
      <c r="A111" s="98" t="s">
        <v>1626</v>
      </c>
      <c r="B111" s="133">
        <f t="shared" si="12"/>
        <v>0</v>
      </c>
      <c r="C111" s="133">
        <f aca="true" t="shared" si="19" ref="C111:Y111">SUM(C112:C113)</f>
        <v>0</v>
      </c>
      <c r="D111" s="133">
        <f t="shared" si="19"/>
        <v>0</v>
      </c>
      <c r="E111" s="133">
        <f t="shared" si="19"/>
        <v>0</v>
      </c>
      <c r="F111" s="133">
        <f t="shared" si="19"/>
        <v>0</v>
      </c>
      <c r="G111" s="133">
        <f t="shared" si="19"/>
        <v>0</v>
      </c>
      <c r="H111" s="133">
        <f t="shared" si="19"/>
        <v>0</v>
      </c>
      <c r="I111" s="133">
        <f t="shared" si="19"/>
        <v>0</v>
      </c>
      <c r="J111" s="133">
        <f t="shared" si="19"/>
        <v>0</v>
      </c>
      <c r="K111" s="133">
        <f t="shared" si="19"/>
        <v>0</v>
      </c>
      <c r="L111" s="133">
        <f t="shared" si="19"/>
        <v>0</v>
      </c>
      <c r="M111" s="133">
        <f t="shared" si="19"/>
        <v>0</v>
      </c>
      <c r="N111" s="133">
        <f t="shared" si="19"/>
        <v>0</v>
      </c>
      <c r="O111" s="133">
        <f t="shared" si="19"/>
        <v>0</v>
      </c>
      <c r="P111" s="133">
        <f t="shared" si="19"/>
        <v>0</v>
      </c>
      <c r="Q111" s="133">
        <f t="shared" si="19"/>
        <v>0</v>
      </c>
      <c r="R111" s="133">
        <f t="shared" si="19"/>
        <v>0</v>
      </c>
      <c r="S111" s="133">
        <f t="shared" si="19"/>
        <v>0</v>
      </c>
      <c r="T111" s="133">
        <f t="shared" si="19"/>
        <v>0</v>
      </c>
      <c r="U111" s="133">
        <f t="shared" si="19"/>
        <v>0</v>
      </c>
      <c r="V111" s="133">
        <f t="shared" si="19"/>
        <v>0</v>
      </c>
      <c r="W111" s="133">
        <f t="shared" si="19"/>
        <v>0</v>
      </c>
      <c r="X111" s="133">
        <f t="shared" si="19"/>
        <v>0</v>
      </c>
      <c r="Y111" s="133">
        <f t="shared" si="19"/>
        <v>0</v>
      </c>
    </row>
    <row r="112" spans="1:25" s="72" customFormat="1" ht="15.75" customHeight="1">
      <c r="A112" s="98" t="s">
        <v>1627</v>
      </c>
      <c r="B112" s="133">
        <f t="shared" si="12"/>
        <v>0</v>
      </c>
      <c r="C112" s="170"/>
      <c r="D112" s="170"/>
      <c r="E112" s="170"/>
      <c r="F112" s="170"/>
      <c r="G112" s="170"/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70"/>
      <c r="U112" s="170"/>
      <c r="V112" s="170"/>
      <c r="W112" s="170"/>
      <c r="X112" s="170"/>
      <c r="Y112" s="170"/>
    </row>
    <row r="113" spans="1:25" s="72" customFormat="1" ht="15.75" customHeight="1">
      <c r="A113" s="98" t="s">
        <v>1628</v>
      </c>
      <c r="B113" s="133">
        <f t="shared" si="12"/>
        <v>0</v>
      </c>
      <c r="C113" s="133">
        <f aca="true" t="shared" si="20" ref="C113:Y113">SUM(C114:C119)</f>
        <v>0</v>
      </c>
      <c r="D113" s="133">
        <f t="shared" si="20"/>
        <v>0</v>
      </c>
      <c r="E113" s="133">
        <f t="shared" si="20"/>
        <v>0</v>
      </c>
      <c r="F113" s="133">
        <f t="shared" si="20"/>
        <v>0</v>
      </c>
      <c r="G113" s="133">
        <f t="shared" si="20"/>
        <v>0</v>
      </c>
      <c r="H113" s="133">
        <f t="shared" si="20"/>
        <v>0</v>
      </c>
      <c r="I113" s="133">
        <f t="shared" si="20"/>
        <v>0</v>
      </c>
      <c r="J113" s="133">
        <f t="shared" si="20"/>
        <v>0</v>
      </c>
      <c r="K113" s="133">
        <f t="shared" si="20"/>
        <v>0</v>
      </c>
      <c r="L113" s="133">
        <f t="shared" si="20"/>
        <v>0</v>
      </c>
      <c r="M113" s="133">
        <f t="shared" si="20"/>
        <v>0</v>
      </c>
      <c r="N113" s="133">
        <f t="shared" si="20"/>
        <v>0</v>
      </c>
      <c r="O113" s="133">
        <f t="shared" si="20"/>
        <v>0</v>
      </c>
      <c r="P113" s="133">
        <f t="shared" si="20"/>
        <v>0</v>
      </c>
      <c r="Q113" s="133">
        <f t="shared" si="20"/>
        <v>0</v>
      </c>
      <c r="R113" s="133">
        <f t="shared" si="20"/>
        <v>0</v>
      </c>
      <c r="S113" s="133">
        <f t="shared" si="20"/>
        <v>0</v>
      </c>
      <c r="T113" s="133">
        <f t="shared" si="20"/>
        <v>0</v>
      </c>
      <c r="U113" s="133">
        <f t="shared" si="20"/>
        <v>0</v>
      </c>
      <c r="V113" s="133">
        <f t="shared" si="20"/>
        <v>0</v>
      </c>
      <c r="W113" s="133">
        <f t="shared" si="20"/>
        <v>0</v>
      </c>
      <c r="X113" s="133">
        <f t="shared" si="20"/>
        <v>0</v>
      </c>
      <c r="Y113" s="133">
        <f t="shared" si="20"/>
        <v>0</v>
      </c>
    </row>
    <row r="114" spans="1:25" s="72" customFormat="1" ht="15.75" customHeight="1">
      <c r="A114" s="98" t="s">
        <v>1629</v>
      </c>
      <c r="B114" s="133">
        <f t="shared" si="12"/>
        <v>0</v>
      </c>
      <c r="C114" s="170"/>
      <c r="D114" s="170"/>
      <c r="E114" s="170"/>
      <c r="F114" s="170"/>
      <c r="G114" s="170"/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70"/>
      <c r="U114" s="170"/>
      <c r="V114" s="170"/>
      <c r="W114" s="170"/>
      <c r="X114" s="170"/>
      <c r="Y114" s="170"/>
    </row>
    <row r="115" spans="1:25" s="72" customFormat="1" ht="15.75" customHeight="1">
      <c r="A115" s="98" t="s">
        <v>1630</v>
      </c>
      <c r="B115" s="133">
        <f t="shared" si="12"/>
        <v>0</v>
      </c>
      <c r="C115" s="170"/>
      <c r="D115" s="170"/>
      <c r="E115" s="170"/>
      <c r="F115" s="170"/>
      <c r="G115" s="170"/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70"/>
      <c r="U115" s="170"/>
      <c r="V115" s="170"/>
      <c r="W115" s="170"/>
      <c r="X115" s="170"/>
      <c r="Y115" s="170"/>
    </row>
    <row r="116" spans="1:25" s="72" customFormat="1" ht="15.75" customHeight="1">
      <c r="A116" s="98" t="s">
        <v>1631</v>
      </c>
      <c r="B116" s="133">
        <f t="shared" si="12"/>
        <v>0</v>
      </c>
      <c r="C116" s="170"/>
      <c r="D116" s="170"/>
      <c r="E116" s="170"/>
      <c r="F116" s="170"/>
      <c r="G116" s="170"/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70"/>
      <c r="U116" s="170"/>
      <c r="V116" s="170"/>
      <c r="W116" s="170"/>
      <c r="X116" s="170"/>
      <c r="Y116" s="170"/>
    </row>
    <row r="117" spans="1:25" s="72" customFormat="1" ht="15.75" customHeight="1">
      <c r="A117" s="98" t="s">
        <v>1632</v>
      </c>
      <c r="B117" s="133">
        <f t="shared" si="12"/>
        <v>0</v>
      </c>
      <c r="C117" s="170"/>
      <c r="D117" s="170"/>
      <c r="E117" s="170"/>
      <c r="F117" s="170"/>
      <c r="G117" s="170"/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70"/>
      <c r="U117" s="170"/>
      <c r="V117" s="170"/>
      <c r="W117" s="170"/>
      <c r="X117" s="170"/>
      <c r="Y117" s="170"/>
    </row>
    <row r="118" spans="1:25" s="72" customFormat="1" ht="15.75" customHeight="1">
      <c r="A118" s="98" t="s">
        <v>1633</v>
      </c>
      <c r="B118" s="133">
        <f t="shared" si="12"/>
        <v>0</v>
      </c>
      <c r="C118" s="170"/>
      <c r="D118" s="170"/>
      <c r="E118" s="170"/>
      <c r="F118" s="170"/>
      <c r="G118" s="170"/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70"/>
      <c r="U118" s="170"/>
      <c r="V118" s="170"/>
      <c r="W118" s="170"/>
      <c r="X118" s="170"/>
      <c r="Y118" s="170"/>
    </row>
    <row r="119" spans="1:25" s="72" customFormat="1" ht="15.75" customHeight="1">
      <c r="A119" s="98" t="s">
        <v>1634</v>
      </c>
      <c r="B119" s="133">
        <f t="shared" si="12"/>
        <v>0</v>
      </c>
      <c r="C119" s="170"/>
      <c r="D119" s="170"/>
      <c r="E119" s="170"/>
      <c r="F119" s="170"/>
      <c r="G119" s="170"/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70"/>
      <c r="U119" s="170"/>
      <c r="V119" s="170"/>
      <c r="W119" s="170"/>
      <c r="X119" s="170"/>
      <c r="Y119" s="170"/>
    </row>
    <row r="120" spans="1:25" s="72" customFormat="1" ht="15.75" customHeight="1">
      <c r="A120" s="98" t="s">
        <v>1635</v>
      </c>
      <c r="B120" s="133">
        <f t="shared" si="12"/>
        <v>0</v>
      </c>
      <c r="C120" s="133">
        <f aca="true" t="shared" si="21" ref="C120:Y120">SUM(C121:C122)</f>
        <v>0</v>
      </c>
      <c r="D120" s="133">
        <f t="shared" si="21"/>
        <v>0</v>
      </c>
      <c r="E120" s="133">
        <f t="shared" si="21"/>
        <v>0</v>
      </c>
      <c r="F120" s="133">
        <f t="shared" si="21"/>
        <v>0</v>
      </c>
      <c r="G120" s="133">
        <f t="shared" si="21"/>
        <v>0</v>
      </c>
      <c r="H120" s="133">
        <f t="shared" si="21"/>
        <v>0</v>
      </c>
      <c r="I120" s="133">
        <f t="shared" si="21"/>
        <v>0</v>
      </c>
      <c r="J120" s="133">
        <f t="shared" si="21"/>
        <v>0</v>
      </c>
      <c r="K120" s="133">
        <f t="shared" si="21"/>
        <v>0</v>
      </c>
      <c r="L120" s="133">
        <f t="shared" si="21"/>
        <v>0</v>
      </c>
      <c r="M120" s="133">
        <f t="shared" si="21"/>
        <v>0</v>
      </c>
      <c r="N120" s="133">
        <f t="shared" si="21"/>
        <v>0</v>
      </c>
      <c r="O120" s="133">
        <f t="shared" si="21"/>
        <v>0</v>
      </c>
      <c r="P120" s="133">
        <f t="shared" si="21"/>
        <v>0</v>
      </c>
      <c r="Q120" s="133">
        <f t="shared" si="21"/>
        <v>0</v>
      </c>
      <c r="R120" s="133">
        <f t="shared" si="21"/>
        <v>0</v>
      </c>
      <c r="S120" s="133">
        <f t="shared" si="21"/>
        <v>0</v>
      </c>
      <c r="T120" s="133">
        <f t="shared" si="21"/>
        <v>0</v>
      </c>
      <c r="U120" s="133">
        <f t="shared" si="21"/>
        <v>0</v>
      </c>
      <c r="V120" s="133">
        <f t="shared" si="21"/>
        <v>0</v>
      </c>
      <c r="W120" s="133">
        <f t="shared" si="21"/>
        <v>0</v>
      </c>
      <c r="X120" s="133">
        <f t="shared" si="21"/>
        <v>0</v>
      </c>
      <c r="Y120" s="133">
        <f t="shared" si="21"/>
        <v>0</v>
      </c>
    </row>
    <row r="121" spans="1:25" s="72" customFormat="1" ht="15.75" customHeight="1">
      <c r="A121" s="98" t="s">
        <v>1636</v>
      </c>
      <c r="B121" s="133">
        <f t="shared" si="12"/>
        <v>0</v>
      </c>
      <c r="C121" s="170"/>
      <c r="D121" s="170"/>
      <c r="E121" s="170"/>
      <c r="F121" s="170"/>
      <c r="G121" s="170"/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70"/>
      <c r="U121" s="170"/>
      <c r="V121" s="170"/>
      <c r="W121" s="170"/>
      <c r="X121" s="170"/>
      <c r="Y121" s="170"/>
    </row>
    <row r="122" spans="1:25" s="72" customFormat="1" ht="15.75" customHeight="1">
      <c r="A122" s="98" t="s">
        <v>1637</v>
      </c>
      <c r="B122" s="133">
        <f t="shared" si="12"/>
        <v>0</v>
      </c>
      <c r="C122" s="133">
        <f aca="true" t="shared" si="22" ref="C122:Y122">SUM(C123:C128)</f>
        <v>0</v>
      </c>
      <c r="D122" s="133">
        <f t="shared" si="22"/>
        <v>0</v>
      </c>
      <c r="E122" s="133">
        <f t="shared" si="22"/>
        <v>0</v>
      </c>
      <c r="F122" s="133">
        <f t="shared" si="22"/>
        <v>0</v>
      </c>
      <c r="G122" s="133">
        <f t="shared" si="22"/>
        <v>0</v>
      </c>
      <c r="H122" s="133">
        <f t="shared" si="22"/>
        <v>0</v>
      </c>
      <c r="I122" s="133">
        <f t="shared" si="22"/>
        <v>0</v>
      </c>
      <c r="J122" s="133">
        <f t="shared" si="22"/>
        <v>0</v>
      </c>
      <c r="K122" s="133">
        <f t="shared" si="22"/>
        <v>0</v>
      </c>
      <c r="L122" s="133">
        <f t="shared" si="22"/>
        <v>0</v>
      </c>
      <c r="M122" s="133">
        <f t="shared" si="22"/>
        <v>0</v>
      </c>
      <c r="N122" s="133">
        <f t="shared" si="22"/>
        <v>0</v>
      </c>
      <c r="O122" s="133">
        <f t="shared" si="22"/>
        <v>0</v>
      </c>
      <c r="P122" s="133">
        <f t="shared" si="22"/>
        <v>0</v>
      </c>
      <c r="Q122" s="133">
        <f t="shared" si="22"/>
        <v>0</v>
      </c>
      <c r="R122" s="133">
        <f t="shared" si="22"/>
        <v>0</v>
      </c>
      <c r="S122" s="133">
        <f t="shared" si="22"/>
        <v>0</v>
      </c>
      <c r="T122" s="133">
        <f t="shared" si="22"/>
        <v>0</v>
      </c>
      <c r="U122" s="133">
        <f t="shared" si="22"/>
        <v>0</v>
      </c>
      <c r="V122" s="133">
        <f t="shared" si="22"/>
        <v>0</v>
      </c>
      <c r="W122" s="133">
        <f t="shared" si="22"/>
        <v>0</v>
      </c>
      <c r="X122" s="133">
        <f t="shared" si="22"/>
        <v>0</v>
      </c>
      <c r="Y122" s="133">
        <f t="shared" si="22"/>
        <v>0</v>
      </c>
    </row>
    <row r="123" spans="1:25" s="72" customFormat="1" ht="15.75" customHeight="1">
      <c r="A123" s="98" t="s">
        <v>1638</v>
      </c>
      <c r="B123" s="133">
        <f t="shared" si="12"/>
        <v>0</v>
      </c>
      <c r="C123" s="170"/>
      <c r="D123" s="170"/>
      <c r="E123" s="170"/>
      <c r="F123" s="170"/>
      <c r="G123" s="170"/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70"/>
      <c r="U123" s="170"/>
      <c r="V123" s="170"/>
      <c r="W123" s="170"/>
      <c r="X123" s="170"/>
      <c r="Y123" s="170"/>
    </row>
    <row r="124" spans="1:25" s="72" customFormat="1" ht="15.75" customHeight="1">
      <c r="A124" s="98" t="s">
        <v>1639</v>
      </c>
      <c r="B124" s="133">
        <f t="shared" si="12"/>
        <v>0</v>
      </c>
      <c r="C124" s="170"/>
      <c r="D124" s="170"/>
      <c r="E124" s="170"/>
      <c r="F124" s="170"/>
      <c r="G124" s="170"/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70"/>
      <c r="U124" s="170"/>
      <c r="V124" s="170"/>
      <c r="W124" s="170"/>
      <c r="X124" s="170"/>
      <c r="Y124" s="170"/>
    </row>
    <row r="125" spans="1:25" s="72" customFormat="1" ht="15.75" customHeight="1">
      <c r="A125" s="98" t="s">
        <v>1640</v>
      </c>
      <c r="B125" s="133">
        <f t="shared" si="12"/>
        <v>0</v>
      </c>
      <c r="C125" s="170"/>
      <c r="D125" s="170"/>
      <c r="E125" s="170"/>
      <c r="F125" s="170"/>
      <c r="G125" s="170"/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70"/>
      <c r="U125" s="170"/>
      <c r="V125" s="170"/>
      <c r="W125" s="170"/>
      <c r="X125" s="170"/>
      <c r="Y125" s="170"/>
    </row>
    <row r="126" spans="1:25" s="72" customFormat="1" ht="15.75" customHeight="1">
      <c r="A126" s="98" t="s">
        <v>1641</v>
      </c>
      <c r="B126" s="133">
        <f t="shared" si="12"/>
        <v>0</v>
      </c>
      <c r="C126" s="170"/>
      <c r="D126" s="170"/>
      <c r="E126" s="170"/>
      <c r="F126" s="170"/>
      <c r="G126" s="170"/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70"/>
      <c r="U126" s="170"/>
      <c r="V126" s="170"/>
      <c r="W126" s="170"/>
      <c r="X126" s="170"/>
      <c r="Y126" s="170"/>
    </row>
    <row r="127" spans="1:25" s="72" customFormat="1" ht="15.75" customHeight="1">
      <c r="A127" s="98" t="s">
        <v>1642</v>
      </c>
      <c r="B127" s="133">
        <f t="shared" si="12"/>
        <v>0</v>
      </c>
      <c r="C127" s="170"/>
      <c r="D127" s="170"/>
      <c r="E127" s="170"/>
      <c r="F127" s="170"/>
      <c r="G127" s="170"/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70"/>
      <c r="U127" s="170"/>
      <c r="V127" s="170"/>
      <c r="W127" s="170"/>
      <c r="X127" s="170"/>
      <c r="Y127" s="170"/>
    </row>
    <row r="128" spans="1:25" s="72" customFormat="1" ht="15.75" customHeight="1">
      <c r="A128" s="98" t="s">
        <v>1643</v>
      </c>
      <c r="B128" s="133">
        <f t="shared" si="12"/>
        <v>0</v>
      </c>
      <c r="C128" s="170"/>
      <c r="D128" s="170"/>
      <c r="E128" s="170"/>
      <c r="F128" s="170"/>
      <c r="G128" s="170"/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70"/>
      <c r="U128" s="170"/>
      <c r="V128" s="170"/>
      <c r="W128" s="170"/>
      <c r="X128" s="170"/>
      <c r="Y128" s="170"/>
    </row>
    <row r="129" spans="1:25" s="72" customFormat="1" ht="15.75" customHeight="1">
      <c r="A129" s="98" t="s">
        <v>1644</v>
      </c>
      <c r="B129" s="133">
        <f t="shared" si="12"/>
        <v>0</v>
      </c>
      <c r="C129" s="133">
        <f aca="true" t="shared" si="23" ref="C129:Y129">SUM(C130:C131)</f>
        <v>0</v>
      </c>
      <c r="D129" s="133">
        <f t="shared" si="23"/>
        <v>0</v>
      </c>
      <c r="E129" s="133">
        <f t="shared" si="23"/>
        <v>0</v>
      </c>
      <c r="F129" s="133">
        <f t="shared" si="23"/>
        <v>0</v>
      </c>
      <c r="G129" s="133">
        <f t="shared" si="23"/>
        <v>0</v>
      </c>
      <c r="H129" s="133">
        <f t="shared" si="23"/>
        <v>0</v>
      </c>
      <c r="I129" s="133">
        <f t="shared" si="23"/>
        <v>0</v>
      </c>
      <c r="J129" s="133">
        <f t="shared" si="23"/>
        <v>0</v>
      </c>
      <c r="K129" s="133">
        <f t="shared" si="23"/>
        <v>0</v>
      </c>
      <c r="L129" s="133">
        <f t="shared" si="23"/>
        <v>0</v>
      </c>
      <c r="M129" s="133">
        <f t="shared" si="23"/>
        <v>0</v>
      </c>
      <c r="N129" s="133">
        <f t="shared" si="23"/>
        <v>0</v>
      </c>
      <c r="O129" s="133">
        <f t="shared" si="23"/>
        <v>0</v>
      </c>
      <c r="P129" s="133">
        <f t="shared" si="23"/>
        <v>0</v>
      </c>
      <c r="Q129" s="133">
        <f t="shared" si="23"/>
        <v>0</v>
      </c>
      <c r="R129" s="133">
        <f t="shared" si="23"/>
        <v>0</v>
      </c>
      <c r="S129" s="133">
        <f t="shared" si="23"/>
        <v>0</v>
      </c>
      <c r="T129" s="133">
        <f t="shared" si="23"/>
        <v>0</v>
      </c>
      <c r="U129" s="133">
        <f t="shared" si="23"/>
        <v>0</v>
      </c>
      <c r="V129" s="133">
        <f t="shared" si="23"/>
        <v>0</v>
      </c>
      <c r="W129" s="133">
        <f t="shared" si="23"/>
        <v>0</v>
      </c>
      <c r="X129" s="133">
        <f t="shared" si="23"/>
        <v>0</v>
      </c>
      <c r="Y129" s="133">
        <f t="shared" si="23"/>
        <v>0</v>
      </c>
    </row>
    <row r="130" spans="1:25" s="72" customFormat="1" ht="15.75" customHeight="1">
      <c r="A130" s="26" t="s">
        <v>1645</v>
      </c>
      <c r="B130" s="133">
        <f t="shared" si="12"/>
        <v>0</v>
      </c>
      <c r="C130" s="170"/>
      <c r="D130" s="170"/>
      <c r="E130" s="170"/>
      <c r="F130" s="170"/>
      <c r="G130" s="170"/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70"/>
      <c r="U130" s="170"/>
      <c r="V130" s="170"/>
      <c r="W130" s="170"/>
      <c r="X130" s="170"/>
      <c r="Y130" s="170"/>
    </row>
    <row r="131" spans="1:25" s="72" customFormat="1" ht="15.75" customHeight="1">
      <c r="A131" s="26" t="s">
        <v>1646</v>
      </c>
      <c r="B131" s="133">
        <f t="shared" si="12"/>
        <v>0</v>
      </c>
      <c r="C131" s="133">
        <f aca="true" t="shared" si="24" ref="C131:Y131">SUM(C132:C136)</f>
        <v>0</v>
      </c>
      <c r="D131" s="133">
        <f t="shared" si="24"/>
        <v>0</v>
      </c>
      <c r="E131" s="133">
        <f t="shared" si="24"/>
        <v>0</v>
      </c>
      <c r="F131" s="133">
        <f t="shared" si="24"/>
        <v>0</v>
      </c>
      <c r="G131" s="133">
        <f t="shared" si="24"/>
        <v>0</v>
      </c>
      <c r="H131" s="133">
        <f t="shared" si="24"/>
        <v>0</v>
      </c>
      <c r="I131" s="133">
        <f t="shared" si="24"/>
        <v>0</v>
      </c>
      <c r="J131" s="133">
        <f t="shared" si="24"/>
        <v>0</v>
      </c>
      <c r="K131" s="133">
        <f t="shared" si="24"/>
        <v>0</v>
      </c>
      <c r="L131" s="133">
        <f t="shared" si="24"/>
        <v>0</v>
      </c>
      <c r="M131" s="133">
        <f t="shared" si="24"/>
        <v>0</v>
      </c>
      <c r="N131" s="133">
        <f t="shared" si="24"/>
        <v>0</v>
      </c>
      <c r="O131" s="133">
        <f t="shared" si="24"/>
        <v>0</v>
      </c>
      <c r="P131" s="133">
        <f t="shared" si="24"/>
        <v>0</v>
      </c>
      <c r="Q131" s="133">
        <f t="shared" si="24"/>
        <v>0</v>
      </c>
      <c r="R131" s="133">
        <f t="shared" si="24"/>
        <v>0</v>
      </c>
      <c r="S131" s="133">
        <f t="shared" si="24"/>
        <v>0</v>
      </c>
      <c r="T131" s="133">
        <f t="shared" si="24"/>
        <v>0</v>
      </c>
      <c r="U131" s="133">
        <f t="shared" si="24"/>
        <v>0</v>
      </c>
      <c r="V131" s="133">
        <f t="shared" si="24"/>
        <v>0</v>
      </c>
      <c r="W131" s="133">
        <f t="shared" si="24"/>
        <v>0</v>
      </c>
      <c r="X131" s="133">
        <f t="shared" si="24"/>
        <v>0</v>
      </c>
      <c r="Y131" s="133">
        <f t="shared" si="24"/>
        <v>0</v>
      </c>
    </row>
    <row r="132" spans="1:25" s="72" customFormat="1" ht="15.75" customHeight="1">
      <c r="A132" s="28" t="s">
        <v>1647</v>
      </c>
      <c r="B132" s="133">
        <f t="shared" si="12"/>
        <v>0</v>
      </c>
      <c r="C132" s="170"/>
      <c r="D132" s="170"/>
      <c r="E132" s="170"/>
      <c r="F132" s="170"/>
      <c r="G132" s="170"/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70"/>
      <c r="U132" s="170"/>
      <c r="V132" s="170"/>
      <c r="W132" s="170"/>
      <c r="X132" s="170"/>
      <c r="Y132" s="170"/>
    </row>
    <row r="133" spans="1:25" s="72" customFormat="1" ht="15.75" customHeight="1">
      <c r="A133" s="28" t="s">
        <v>1648</v>
      </c>
      <c r="B133" s="133">
        <f t="shared" si="12"/>
        <v>0</v>
      </c>
      <c r="C133" s="170"/>
      <c r="D133" s="170"/>
      <c r="E133" s="170"/>
      <c r="F133" s="170"/>
      <c r="G133" s="170"/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70"/>
      <c r="U133" s="170"/>
      <c r="V133" s="170"/>
      <c r="W133" s="170"/>
      <c r="X133" s="170"/>
      <c r="Y133" s="170"/>
    </row>
    <row r="134" spans="1:25" s="72" customFormat="1" ht="15.75" customHeight="1">
      <c r="A134" s="28" t="s">
        <v>1649</v>
      </c>
      <c r="B134" s="133">
        <f t="shared" si="12"/>
        <v>0</v>
      </c>
      <c r="C134" s="170"/>
      <c r="D134" s="170"/>
      <c r="E134" s="170"/>
      <c r="F134" s="170"/>
      <c r="G134" s="170"/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70"/>
      <c r="U134" s="170"/>
      <c r="V134" s="170"/>
      <c r="W134" s="170"/>
      <c r="X134" s="170"/>
      <c r="Y134" s="170"/>
    </row>
    <row r="135" spans="1:25" s="72" customFormat="1" ht="15.75" customHeight="1">
      <c r="A135" s="26" t="s">
        <v>1650</v>
      </c>
      <c r="B135" s="133">
        <f t="shared" si="12"/>
        <v>0</v>
      </c>
      <c r="C135" s="170"/>
      <c r="D135" s="170"/>
      <c r="E135" s="170"/>
      <c r="F135" s="170"/>
      <c r="G135" s="170"/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70"/>
      <c r="U135" s="170"/>
      <c r="V135" s="170"/>
      <c r="W135" s="170"/>
      <c r="X135" s="170"/>
      <c r="Y135" s="170"/>
    </row>
    <row r="136" spans="1:25" s="72" customFormat="1" ht="15.75" customHeight="1">
      <c r="A136" s="28" t="s">
        <v>1651</v>
      </c>
      <c r="B136" s="133">
        <f t="shared" si="12"/>
        <v>0</v>
      </c>
      <c r="C136" s="170"/>
      <c r="D136" s="170"/>
      <c r="E136" s="170"/>
      <c r="F136" s="170"/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70"/>
      <c r="U136" s="170"/>
      <c r="V136" s="170"/>
      <c r="W136" s="170"/>
      <c r="X136" s="170"/>
      <c r="Y136" s="170"/>
    </row>
    <row r="137" spans="1:25" s="72" customFormat="1" ht="15.75" customHeight="1">
      <c r="A137" s="101" t="s">
        <v>1652</v>
      </c>
      <c r="B137" s="133">
        <f t="shared" si="12"/>
        <v>0</v>
      </c>
      <c r="C137" s="133">
        <f aca="true" t="shared" si="25" ref="C137:Y137">SUM(C138:C139)</f>
        <v>0</v>
      </c>
      <c r="D137" s="133">
        <f t="shared" si="25"/>
        <v>0</v>
      </c>
      <c r="E137" s="133">
        <f t="shared" si="25"/>
        <v>0</v>
      </c>
      <c r="F137" s="133">
        <f t="shared" si="25"/>
        <v>0</v>
      </c>
      <c r="G137" s="133">
        <f t="shared" si="25"/>
        <v>0</v>
      </c>
      <c r="H137" s="133">
        <f t="shared" si="25"/>
        <v>0</v>
      </c>
      <c r="I137" s="133">
        <f t="shared" si="25"/>
        <v>0</v>
      </c>
      <c r="J137" s="133">
        <f t="shared" si="25"/>
        <v>0</v>
      </c>
      <c r="K137" s="133">
        <f t="shared" si="25"/>
        <v>0</v>
      </c>
      <c r="L137" s="133">
        <f t="shared" si="25"/>
        <v>0</v>
      </c>
      <c r="M137" s="133">
        <f t="shared" si="25"/>
        <v>0</v>
      </c>
      <c r="N137" s="133">
        <f t="shared" si="25"/>
        <v>0</v>
      </c>
      <c r="O137" s="133">
        <f t="shared" si="25"/>
        <v>0</v>
      </c>
      <c r="P137" s="133">
        <f t="shared" si="25"/>
        <v>0</v>
      </c>
      <c r="Q137" s="133">
        <f t="shared" si="25"/>
        <v>0</v>
      </c>
      <c r="R137" s="133">
        <f t="shared" si="25"/>
        <v>0</v>
      </c>
      <c r="S137" s="133">
        <f t="shared" si="25"/>
        <v>0</v>
      </c>
      <c r="T137" s="133">
        <f t="shared" si="25"/>
        <v>0</v>
      </c>
      <c r="U137" s="133">
        <f t="shared" si="25"/>
        <v>0</v>
      </c>
      <c r="V137" s="133">
        <f t="shared" si="25"/>
        <v>0</v>
      </c>
      <c r="W137" s="133">
        <f t="shared" si="25"/>
        <v>0</v>
      </c>
      <c r="X137" s="133">
        <f t="shared" si="25"/>
        <v>0</v>
      </c>
      <c r="Y137" s="133">
        <f t="shared" si="25"/>
        <v>0</v>
      </c>
    </row>
    <row r="138" spans="1:25" s="72" customFormat="1" ht="15.75" customHeight="1">
      <c r="A138" s="98" t="s">
        <v>1653</v>
      </c>
      <c r="B138" s="133">
        <f t="shared" si="12"/>
        <v>0</v>
      </c>
      <c r="C138" s="170"/>
      <c r="D138" s="170"/>
      <c r="E138" s="170"/>
      <c r="F138" s="170"/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70"/>
      <c r="U138" s="170"/>
      <c r="V138" s="170"/>
      <c r="W138" s="170"/>
      <c r="X138" s="170"/>
      <c r="Y138" s="170"/>
    </row>
    <row r="139" spans="1:25" s="72" customFormat="1" ht="15.75" customHeight="1">
      <c r="A139" s="98" t="s">
        <v>1654</v>
      </c>
      <c r="B139" s="133">
        <f aca="true" t="shared" si="26" ref="B139:B202">SUM(C139:Y139)</f>
        <v>0</v>
      </c>
      <c r="C139" s="133">
        <f aca="true" t="shared" si="27" ref="C139:Y139">SUM(C140:C145)</f>
        <v>0</v>
      </c>
      <c r="D139" s="133">
        <f t="shared" si="27"/>
        <v>0</v>
      </c>
      <c r="E139" s="133">
        <f t="shared" si="27"/>
        <v>0</v>
      </c>
      <c r="F139" s="133">
        <f t="shared" si="27"/>
        <v>0</v>
      </c>
      <c r="G139" s="133">
        <f t="shared" si="27"/>
        <v>0</v>
      </c>
      <c r="H139" s="133">
        <f t="shared" si="27"/>
        <v>0</v>
      </c>
      <c r="I139" s="133">
        <f t="shared" si="27"/>
        <v>0</v>
      </c>
      <c r="J139" s="133">
        <f t="shared" si="27"/>
        <v>0</v>
      </c>
      <c r="K139" s="133">
        <f t="shared" si="27"/>
        <v>0</v>
      </c>
      <c r="L139" s="133">
        <f t="shared" si="27"/>
        <v>0</v>
      </c>
      <c r="M139" s="133">
        <f t="shared" si="27"/>
        <v>0</v>
      </c>
      <c r="N139" s="133">
        <f t="shared" si="27"/>
        <v>0</v>
      </c>
      <c r="O139" s="133">
        <f t="shared" si="27"/>
        <v>0</v>
      </c>
      <c r="P139" s="133">
        <f t="shared" si="27"/>
        <v>0</v>
      </c>
      <c r="Q139" s="133">
        <f t="shared" si="27"/>
        <v>0</v>
      </c>
      <c r="R139" s="133">
        <f t="shared" si="27"/>
        <v>0</v>
      </c>
      <c r="S139" s="133">
        <f t="shared" si="27"/>
        <v>0</v>
      </c>
      <c r="T139" s="133">
        <f t="shared" si="27"/>
        <v>0</v>
      </c>
      <c r="U139" s="133">
        <f t="shared" si="27"/>
        <v>0</v>
      </c>
      <c r="V139" s="133">
        <f t="shared" si="27"/>
        <v>0</v>
      </c>
      <c r="W139" s="133">
        <f t="shared" si="27"/>
        <v>0</v>
      </c>
      <c r="X139" s="133">
        <f t="shared" si="27"/>
        <v>0</v>
      </c>
      <c r="Y139" s="133">
        <f t="shared" si="27"/>
        <v>0</v>
      </c>
    </row>
    <row r="140" spans="1:25" s="72" customFormat="1" ht="15.75" customHeight="1">
      <c r="A140" s="98" t="s">
        <v>1655</v>
      </c>
      <c r="B140" s="133">
        <f t="shared" si="26"/>
        <v>0</v>
      </c>
      <c r="C140" s="170"/>
      <c r="D140" s="170"/>
      <c r="E140" s="170"/>
      <c r="F140" s="170"/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70"/>
      <c r="U140" s="170"/>
      <c r="V140" s="170"/>
      <c r="W140" s="170"/>
      <c r="X140" s="170"/>
      <c r="Y140" s="170"/>
    </row>
    <row r="141" spans="1:25" s="72" customFormat="1" ht="15.75" customHeight="1">
      <c r="A141" s="98" t="s">
        <v>1656</v>
      </c>
      <c r="B141" s="133">
        <f t="shared" si="26"/>
        <v>0</v>
      </c>
      <c r="C141" s="170"/>
      <c r="D141" s="170"/>
      <c r="E141" s="170"/>
      <c r="F141" s="170"/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70"/>
      <c r="U141" s="170"/>
      <c r="V141" s="170"/>
      <c r="W141" s="170"/>
      <c r="X141" s="170"/>
      <c r="Y141" s="170"/>
    </row>
    <row r="142" spans="1:25" s="72" customFormat="1" ht="15.75" customHeight="1">
      <c r="A142" s="98" t="s">
        <v>1657</v>
      </c>
      <c r="B142" s="133">
        <f t="shared" si="26"/>
        <v>0</v>
      </c>
      <c r="C142" s="170"/>
      <c r="D142" s="170"/>
      <c r="E142" s="170"/>
      <c r="F142" s="170"/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70"/>
      <c r="U142" s="170"/>
      <c r="V142" s="170"/>
      <c r="W142" s="170"/>
      <c r="X142" s="170"/>
      <c r="Y142" s="170"/>
    </row>
    <row r="143" spans="1:25" s="72" customFormat="1" ht="15.75" customHeight="1">
      <c r="A143" s="98" t="s">
        <v>1658</v>
      </c>
      <c r="B143" s="133">
        <f t="shared" si="26"/>
        <v>0</v>
      </c>
      <c r="C143" s="170"/>
      <c r="D143" s="170"/>
      <c r="E143" s="170"/>
      <c r="F143" s="170"/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70"/>
      <c r="U143" s="170"/>
      <c r="V143" s="170"/>
      <c r="W143" s="170"/>
      <c r="X143" s="170"/>
      <c r="Y143" s="170"/>
    </row>
    <row r="144" spans="1:25" s="72" customFormat="1" ht="15.75" customHeight="1">
      <c r="A144" s="98" t="s">
        <v>1659</v>
      </c>
      <c r="B144" s="133">
        <f t="shared" si="26"/>
        <v>0</v>
      </c>
      <c r="C144" s="170"/>
      <c r="D144" s="170"/>
      <c r="E144" s="170"/>
      <c r="F144" s="170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70"/>
      <c r="U144" s="170"/>
      <c r="V144" s="170"/>
      <c r="W144" s="170"/>
      <c r="X144" s="170"/>
      <c r="Y144" s="170"/>
    </row>
    <row r="145" spans="1:25" s="72" customFormat="1" ht="15.75" customHeight="1">
      <c r="A145" s="98" t="s">
        <v>1660</v>
      </c>
      <c r="B145" s="133">
        <f t="shared" si="26"/>
        <v>0</v>
      </c>
      <c r="C145" s="170"/>
      <c r="D145" s="170"/>
      <c r="E145" s="170"/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70"/>
      <c r="U145" s="170"/>
      <c r="V145" s="170"/>
      <c r="W145" s="170"/>
      <c r="X145" s="170"/>
      <c r="Y145" s="170"/>
    </row>
    <row r="146" spans="1:25" s="72" customFormat="1" ht="15.75" customHeight="1">
      <c r="A146" s="98" t="s">
        <v>1661</v>
      </c>
      <c r="B146" s="133">
        <f t="shared" si="26"/>
        <v>0</v>
      </c>
      <c r="C146" s="133">
        <f aca="true" t="shared" si="28" ref="C146:Y146">SUM(C147:C148)</f>
        <v>0</v>
      </c>
      <c r="D146" s="133">
        <f t="shared" si="28"/>
        <v>0</v>
      </c>
      <c r="E146" s="133">
        <f t="shared" si="28"/>
        <v>0</v>
      </c>
      <c r="F146" s="133">
        <f t="shared" si="28"/>
        <v>0</v>
      </c>
      <c r="G146" s="133">
        <f t="shared" si="28"/>
        <v>0</v>
      </c>
      <c r="H146" s="133">
        <f t="shared" si="28"/>
        <v>0</v>
      </c>
      <c r="I146" s="133">
        <f t="shared" si="28"/>
        <v>0</v>
      </c>
      <c r="J146" s="133">
        <f t="shared" si="28"/>
        <v>0</v>
      </c>
      <c r="K146" s="133">
        <f t="shared" si="28"/>
        <v>0</v>
      </c>
      <c r="L146" s="133">
        <f t="shared" si="28"/>
        <v>0</v>
      </c>
      <c r="M146" s="133">
        <f t="shared" si="28"/>
        <v>0</v>
      </c>
      <c r="N146" s="133">
        <f t="shared" si="28"/>
        <v>0</v>
      </c>
      <c r="O146" s="133">
        <f t="shared" si="28"/>
        <v>0</v>
      </c>
      <c r="P146" s="133">
        <f t="shared" si="28"/>
        <v>0</v>
      </c>
      <c r="Q146" s="133">
        <f t="shared" si="28"/>
        <v>0</v>
      </c>
      <c r="R146" s="133">
        <f t="shared" si="28"/>
        <v>0</v>
      </c>
      <c r="S146" s="133">
        <f t="shared" si="28"/>
        <v>0</v>
      </c>
      <c r="T146" s="133">
        <f t="shared" si="28"/>
        <v>0</v>
      </c>
      <c r="U146" s="133">
        <f t="shared" si="28"/>
        <v>0</v>
      </c>
      <c r="V146" s="133">
        <f t="shared" si="28"/>
        <v>0</v>
      </c>
      <c r="W146" s="133">
        <f t="shared" si="28"/>
        <v>0</v>
      </c>
      <c r="X146" s="133">
        <f t="shared" si="28"/>
        <v>0</v>
      </c>
      <c r="Y146" s="133">
        <f t="shared" si="28"/>
        <v>0</v>
      </c>
    </row>
    <row r="147" spans="1:25" s="72" customFormat="1" ht="15.75" customHeight="1">
      <c r="A147" s="98" t="s">
        <v>1662</v>
      </c>
      <c r="B147" s="133">
        <f t="shared" si="26"/>
        <v>0</v>
      </c>
      <c r="C147" s="170"/>
      <c r="D147" s="170"/>
      <c r="E147" s="170"/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70"/>
      <c r="U147" s="170"/>
      <c r="V147" s="170"/>
      <c r="W147" s="170"/>
      <c r="X147" s="170"/>
      <c r="Y147" s="170"/>
    </row>
    <row r="148" spans="1:25" s="72" customFormat="1" ht="15.75" customHeight="1">
      <c r="A148" s="98" t="s">
        <v>1663</v>
      </c>
      <c r="B148" s="133">
        <f t="shared" si="26"/>
        <v>0</v>
      </c>
      <c r="C148" s="133">
        <f aca="true" t="shared" si="29" ref="C148:Y148">SUM(C149:C160)</f>
        <v>0</v>
      </c>
      <c r="D148" s="133">
        <f t="shared" si="29"/>
        <v>0</v>
      </c>
      <c r="E148" s="133">
        <f t="shared" si="29"/>
        <v>0</v>
      </c>
      <c r="F148" s="133">
        <f t="shared" si="29"/>
        <v>0</v>
      </c>
      <c r="G148" s="133">
        <f t="shared" si="29"/>
        <v>0</v>
      </c>
      <c r="H148" s="133">
        <f t="shared" si="29"/>
        <v>0</v>
      </c>
      <c r="I148" s="133">
        <f t="shared" si="29"/>
        <v>0</v>
      </c>
      <c r="J148" s="133">
        <f t="shared" si="29"/>
        <v>0</v>
      </c>
      <c r="K148" s="133">
        <f t="shared" si="29"/>
        <v>0</v>
      </c>
      <c r="L148" s="133">
        <f t="shared" si="29"/>
        <v>0</v>
      </c>
      <c r="M148" s="133">
        <f t="shared" si="29"/>
        <v>0</v>
      </c>
      <c r="N148" s="133">
        <f t="shared" si="29"/>
        <v>0</v>
      </c>
      <c r="O148" s="133">
        <f t="shared" si="29"/>
        <v>0</v>
      </c>
      <c r="P148" s="133">
        <f t="shared" si="29"/>
        <v>0</v>
      </c>
      <c r="Q148" s="133">
        <f t="shared" si="29"/>
        <v>0</v>
      </c>
      <c r="R148" s="133">
        <f t="shared" si="29"/>
        <v>0</v>
      </c>
      <c r="S148" s="133">
        <f t="shared" si="29"/>
        <v>0</v>
      </c>
      <c r="T148" s="133">
        <f t="shared" si="29"/>
        <v>0</v>
      </c>
      <c r="U148" s="133">
        <f t="shared" si="29"/>
        <v>0</v>
      </c>
      <c r="V148" s="133">
        <f t="shared" si="29"/>
        <v>0</v>
      </c>
      <c r="W148" s="133">
        <f t="shared" si="29"/>
        <v>0</v>
      </c>
      <c r="X148" s="133">
        <f t="shared" si="29"/>
        <v>0</v>
      </c>
      <c r="Y148" s="133">
        <f t="shared" si="29"/>
        <v>0</v>
      </c>
    </row>
    <row r="149" spans="1:25" s="72" customFormat="1" ht="15.75" customHeight="1">
      <c r="A149" s="102" t="s">
        <v>1664</v>
      </c>
      <c r="B149" s="133">
        <f t="shared" si="26"/>
        <v>0</v>
      </c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70"/>
      <c r="U149" s="170"/>
      <c r="V149" s="170"/>
      <c r="W149" s="170"/>
      <c r="X149" s="170"/>
      <c r="Y149" s="170"/>
    </row>
    <row r="150" spans="1:25" s="72" customFormat="1" ht="15.75" customHeight="1">
      <c r="A150" s="98" t="s">
        <v>1665</v>
      </c>
      <c r="B150" s="133">
        <f t="shared" si="26"/>
        <v>0</v>
      </c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70"/>
      <c r="U150" s="170"/>
      <c r="V150" s="170"/>
      <c r="W150" s="170"/>
      <c r="X150" s="170"/>
      <c r="Y150" s="170"/>
    </row>
    <row r="151" spans="1:25" s="72" customFormat="1" ht="15.75" customHeight="1">
      <c r="A151" s="98" t="s">
        <v>1666</v>
      </c>
      <c r="B151" s="133">
        <f t="shared" si="26"/>
        <v>0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70"/>
      <c r="U151" s="170"/>
      <c r="V151" s="170"/>
      <c r="W151" s="170"/>
      <c r="X151" s="170"/>
      <c r="Y151" s="170"/>
    </row>
    <row r="152" spans="1:25" s="72" customFormat="1" ht="15.75" customHeight="1">
      <c r="A152" s="98" t="s">
        <v>1667</v>
      </c>
      <c r="B152" s="133">
        <f t="shared" si="26"/>
        <v>0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70"/>
      <c r="U152" s="170"/>
      <c r="V152" s="170"/>
      <c r="W152" s="170"/>
      <c r="X152" s="170"/>
      <c r="Y152" s="170"/>
    </row>
    <row r="153" spans="1:25" s="72" customFormat="1" ht="15.75" customHeight="1">
      <c r="A153" s="98" t="s">
        <v>1668</v>
      </c>
      <c r="B153" s="133">
        <f t="shared" si="26"/>
        <v>0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70"/>
      <c r="U153" s="170"/>
      <c r="V153" s="170"/>
      <c r="W153" s="170"/>
      <c r="X153" s="170"/>
      <c r="Y153" s="170"/>
    </row>
    <row r="154" spans="1:25" s="72" customFormat="1" ht="15.75" customHeight="1">
      <c r="A154" s="98" t="s">
        <v>1669</v>
      </c>
      <c r="B154" s="133">
        <f t="shared" si="26"/>
        <v>0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70"/>
      <c r="U154" s="170"/>
      <c r="V154" s="170"/>
      <c r="W154" s="170"/>
      <c r="X154" s="170"/>
      <c r="Y154" s="170"/>
    </row>
    <row r="155" spans="1:25" s="72" customFormat="1" ht="15.75" customHeight="1">
      <c r="A155" s="98" t="s">
        <v>1670</v>
      </c>
      <c r="B155" s="133">
        <f t="shared" si="26"/>
        <v>0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70"/>
      <c r="U155" s="170"/>
      <c r="V155" s="170"/>
      <c r="W155" s="170"/>
      <c r="X155" s="170"/>
      <c r="Y155" s="170"/>
    </row>
    <row r="156" spans="1:25" s="72" customFormat="1" ht="15.75" customHeight="1">
      <c r="A156" s="98" t="s">
        <v>1671</v>
      </c>
      <c r="B156" s="133">
        <f t="shared" si="26"/>
        <v>0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70"/>
      <c r="U156" s="170"/>
      <c r="V156" s="170"/>
      <c r="W156" s="170"/>
      <c r="X156" s="170"/>
      <c r="Y156" s="170"/>
    </row>
    <row r="157" spans="1:25" s="72" customFormat="1" ht="15.75" customHeight="1">
      <c r="A157" s="98" t="s">
        <v>1672</v>
      </c>
      <c r="B157" s="133">
        <f t="shared" si="26"/>
        <v>0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70"/>
      <c r="U157" s="170"/>
      <c r="V157" s="170"/>
      <c r="W157" s="170"/>
      <c r="X157" s="170"/>
      <c r="Y157" s="170"/>
    </row>
    <row r="158" spans="1:25" s="72" customFormat="1" ht="15.75" customHeight="1">
      <c r="A158" s="98" t="s">
        <v>1673</v>
      </c>
      <c r="B158" s="133">
        <f t="shared" si="26"/>
        <v>0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70"/>
      <c r="U158" s="170"/>
      <c r="V158" s="170"/>
      <c r="W158" s="170"/>
      <c r="X158" s="170"/>
      <c r="Y158" s="170"/>
    </row>
    <row r="159" spans="1:25" s="72" customFormat="1" ht="15.75" customHeight="1">
      <c r="A159" s="98" t="s">
        <v>1674</v>
      </c>
      <c r="B159" s="133">
        <f t="shared" si="26"/>
        <v>0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70"/>
      <c r="U159" s="170"/>
      <c r="V159" s="170"/>
      <c r="W159" s="170"/>
      <c r="X159" s="170"/>
      <c r="Y159" s="170"/>
    </row>
    <row r="160" spans="1:25" s="72" customFormat="1" ht="15.75" customHeight="1">
      <c r="A160" s="98" t="s">
        <v>1675</v>
      </c>
      <c r="B160" s="133">
        <f t="shared" si="26"/>
        <v>0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70"/>
      <c r="U160" s="170"/>
      <c r="V160" s="170"/>
      <c r="W160" s="170"/>
      <c r="X160" s="170"/>
      <c r="Y160" s="170"/>
    </row>
    <row r="161" spans="1:25" s="72" customFormat="1" ht="15.75" customHeight="1">
      <c r="A161" s="101" t="s">
        <v>1676</v>
      </c>
      <c r="B161" s="133">
        <f t="shared" si="26"/>
        <v>327000</v>
      </c>
      <c r="C161" s="133">
        <f aca="true" t="shared" si="30" ref="C161:Y161">SUM(C162:C163)</f>
        <v>35794</v>
      </c>
      <c r="D161" s="133">
        <f t="shared" si="30"/>
        <v>0</v>
      </c>
      <c r="E161" s="133">
        <f t="shared" si="30"/>
        <v>0</v>
      </c>
      <c r="F161" s="133">
        <f t="shared" si="30"/>
        <v>15122</v>
      </c>
      <c r="G161" s="133">
        <f t="shared" si="30"/>
        <v>69681</v>
      </c>
      <c r="H161" s="133">
        <f t="shared" si="30"/>
        <v>380</v>
      </c>
      <c r="I161" s="133">
        <f t="shared" si="30"/>
        <v>2118</v>
      </c>
      <c r="J161" s="133">
        <f t="shared" si="30"/>
        <v>44013</v>
      </c>
      <c r="K161" s="133">
        <f t="shared" si="30"/>
        <v>55432</v>
      </c>
      <c r="L161" s="133">
        <f t="shared" si="30"/>
        <v>2309</v>
      </c>
      <c r="M161" s="133">
        <f t="shared" si="30"/>
        <v>8170</v>
      </c>
      <c r="N161" s="133">
        <f t="shared" si="30"/>
        <v>48797</v>
      </c>
      <c r="O161" s="133">
        <f t="shared" si="30"/>
        <v>4325</v>
      </c>
      <c r="P161" s="133">
        <f t="shared" si="30"/>
        <v>1865</v>
      </c>
      <c r="Q161" s="133">
        <f t="shared" si="30"/>
        <v>248</v>
      </c>
      <c r="R161" s="133">
        <f t="shared" si="30"/>
        <v>0</v>
      </c>
      <c r="S161" s="133">
        <f t="shared" si="30"/>
        <v>0</v>
      </c>
      <c r="T161" s="133">
        <f t="shared" si="30"/>
        <v>2777</v>
      </c>
      <c r="U161" s="133">
        <f t="shared" si="30"/>
        <v>12905</v>
      </c>
      <c r="V161" s="133">
        <f t="shared" si="30"/>
        <v>4356</v>
      </c>
      <c r="W161" s="133">
        <f t="shared" si="30"/>
        <v>6000</v>
      </c>
      <c r="X161" s="133">
        <f t="shared" si="30"/>
        <v>0</v>
      </c>
      <c r="Y161" s="133">
        <f t="shared" si="30"/>
        <v>12708</v>
      </c>
    </row>
    <row r="162" spans="1:25" s="72" customFormat="1" ht="15.75" customHeight="1">
      <c r="A162" s="98" t="s">
        <v>1677</v>
      </c>
      <c r="B162" s="133">
        <f t="shared" si="26"/>
        <v>0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70"/>
      <c r="U162" s="170"/>
      <c r="V162" s="170"/>
      <c r="W162" s="170"/>
      <c r="X162" s="170"/>
      <c r="Y162" s="170"/>
    </row>
    <row r="163" spans="1:25" s="72" customFormat="1" ht="15.75" customHeight="1">
      <c r="A163" s="98" t="s">
        <v>1678</v>
      </c>
      <c r="B163" s="133">
        <f t="shared" si="26"/>
        <v>327000</v>
      </c>
      <c r="C163" s="133">
        <f aca="true" t="shared" si="31" ref="C163:Y163">SUM(C164:C171)</f>
        <v>35794</v>
      </c>
      <c r="D163" s="133">
        <f t="shared" si="31"/>
        <v>0</v>
      </c>
      <c r="E163" s="133">
        <f t="shared" si="31"/>
        <v>0</v>
      </c>
      <c r="F163" s="133">
        <f t="shared" si="31"/>
        <v>15122</v>
      </c>
      <c r="G163" s="133">
        <f t="shared" si="31"/>
        <v>69681</v>
      </c>
      <c r="H163" s="133">
        <f t="shared" si="31"/>
        <v>380</v>
      </c>
      <c r="I163" s="133">
        <f t="shared" si="31"/>
        <v>2118</v>
      </c>
      <c r="J163" s="133">
        <f t="shared" si="31"/>
        <v>44013</v>
      </c>
      <c r="K163" s="133">
        <f t="shared" si="31"/>
        <v>55432</v>
      </c>
      <c r="L163" s="133">
        <f t="shared" si="31"/>
        <v>2309</v>
      </c>
      <c r="M163" s="133">
        <f t="shared" si="31"/>
        <v>8170</v>
      </c>
      <c r="N163" s="133">
        <f t="shared" si="31"/>
        <v>48797</v>
      </c>
      <c r="O163" s="133">
        <f t="shared" si="31"/>
        <v>4325</v>
      </c>
      <c r="P163" s="133">
        <f t="shared" si="31"/>
        <v>1865</v>
      </c>
      <c r="Q163" s="133">
        <f t="shared" si="31"/>
        <v>248</v>
      </c>
      <c r="R163" s="133">
        <f t="shared" si="31"/>
        <v>0</v>
      </c>
      <c r="S163" s="133">
        <f t="shared" si="31"/>
        <v>0</v>
      </c>
      <c r="T163" s="133">
        <f t="shared" si="31"/>
        <v>2777</v>
      </c>
      <c r="U163" s="133">
        <f t="shared" si="31"/>
        <v>12905</v>
      </c>
      <c r="V163" s="133">
        <f t="shared" si="31"/>
        <v>4356</v>
      </c>
      <c r="W163" s="133">
        <f t="shared" si="31"/>
        <v>6000</v>
      </c>
      <c r="X163" s="133">
        <f t="shared" si="31"/>
        <v>0</v>
      </c>
      <c r="Y163" s="133">
        <f t="shared" si="31"/>
        <v>12708</v>
      </c>
    </row>
    <row r="164" spans="1:25" s="72" customFormat="1" ht="15.75" customHeight="1">
      <c r="A164" s="98" t="s">
        <v>1679</v>
      </c>
      <c r="B164" s="133">
        <f t="shared" si="26"/>
        <v>0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70"/>
      <c r="U164" s="170"/>
      <c r="V164" s="170"/>
      <c r="W164" s="170"/>
      <c r="X164" s="170"/>
      <c r="Y164" s="170"/>
    </row>
    <row r="165" spans="1:25" s="72" customFormat="1" ht="15.75" customHeight="1">
      <c r="A165" s="98" t="s">
        <v>1680</v>
      </c>
      <c r="B165" s="133">
        <f t="shared" si="26"/>
        <v>0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70"/>
      <c r="U165" s="170"/>
      <c r="V165" s="170"/>
      <c r="W165" s="170"/>
      <c r="X165" s="170"/>
      <c r="Y165" s="170"/>
    </row>
    <row r="166" spans="1:25" s="72" customFormat="1" ht="15.75" customHeight="1">
      <c r="A166" s="98" t="s">
        <v>1681</v>
      </c>
      <c r="B166" s="133">
        <f t="shared" si="26"/>
        <v>0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70"/>
      <c r="U166" s="170"/>
      <c r="V166" s="170"/>
      <c r="W166" s="170"/>
      <c r="X166" s="170"/>
      <c r="Y166" s="170"/>
    </row>
    <row r="167" spans="1:25" s="72" customFormat="1" ht="15.75" customHeight="1">
      <c r="A167" s="98" t="s">
        <v>1682</v>
      </c>
      <c r="B167" s="133">
        <f t="shared" si="26"/>
        <v>0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70"/>
      <c r="U167" s="170"/>
      <c r="V167" s="170"/>
      <c r="W167" s="170"/>
      <c r="X167" s="170"/>
      <c r="Y167" s="170"/>
    </row>
    <row r="168" spans="1:25" s="72" customFormat="1" ht="15.75" customHeight="1">
      <c r="A168" s="98" t="s">
        <v>1683</v>
      </c>
      <c r="B168" s="133">
        <f t="shared" si="26"/>
        <v>0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70"/>
      <c r="U168" s="170"/>
      <c r="V168" s="170"/>
      <c r="W168" s="170"/>
      <c r="X168" s="170"/>
      <c r="Y168" s="170"/>
    </row>
    <row r="169" spans="1:25" s="72" customFormat="1" ht="15.75" customHeight="1">
      <c r="A169" s="98" t="s">
        <v>1684</v>
      </c>
      <c r="B169" s="133">
        <f t="shared" si="26"/>
        <v>0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70"/>
      <c r="U169" s="170"/>
      <c r="V169" s="170"/>
      <c r="W169" s="170"/>
      <c r="X169" s="170"/>
      <c r="Y169" s="170"/>
    </row>
    <row r="170" spans="1:25" s="72" customFormat="1" ht="15.75" customHeight="1">
      <c r="A170" s="98" t="s">
        <v>1685</v>
      </c>
      <c r="B170" s="133">
        <f t="shared" si="26"/>
        <v>327000</v>
      </c>
      <c r="C170" s="170">
        <v>35794</v>
      </c>
      <c r="D170" s="170"/>
      <c r="E170" s="170"/>
      <c r="F170" s="170">
        <v>15122</v>
      </c>
      <c r="G170" s="170">
        <v>69681</v>
      </c>
      <c r="H170" s="170">
        <v>380</v>
      </c>
      <c r="I170" s="170">
        <v>2118</v>
      </c>
      <c r="J170" s="170">
        <v>44013</v>
      </c>
      <c r="K170" s="170">
        <v>55432</v>
      </c>
      <c r="L170" s="170">
        <v>2309</v>
      </c>
      <c r="M170" s="170">
        <v>8170</v>
      </c>
      <c r="N170" s="170">
        <v>48797</v>
      </c>
      <c r="O170" s="170">
        <v>4325</v>
      </c>
      <c r="P170" s="170">
        <v>1865</v>
      </c>
      <c r="Q170" s="170">
        <v>248</v>
      </c>
      <c r="R170" s="170"/>
      <c r="S170" s="170"/>
      <c r="T170" s="170">
        <v>2777</v>
      </c>
      <c r="U170" s="170">
        <v>12905</v>
      </c>
      <c r="V170" s="170">
        <v>4356</v>
      </c>
      <c r="W170" s="170">
        <v>6000</v>
      </c>
      <c r="X170" s="170"/>
      <c r="Y170" s="170">
        <v>12708</v>
      </c>
    </row>
    <row r="171" spans="1:25" s="72" customFormat="1" ht="15.75" customHeight="1">
      <c r="A171" s="98" t="s">
        <v>1686</v>
      </c>
      <c r="B171" s="133">
        <f t="shared" si="26"/>
        <v>0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70"/>
      <c r="U171" s="170"/>
      <c r="V171" s="170"/>
      <c r="W171" s="170"/>
      <c r="X171" s="170"/>
      <c r="Y171" s="170"/>
    </row>
    <row r="172" spans="1:25" s="72" customFormat="1" ht="15.75" customHeight="1">
      <c r="A172" s="98" t="s">
        <v>1687</v>
      </c>
      <c r="B172" s="133">
        <f t="shared" si="26"/>
        <v>0</v>
      </c>
      <c r="C172" s="133">
        <f aca="true" t="shared" si="32" ref="C172:Y172">SUM(C173:C174)</f>
        <v>0</v>
      </c>
      <c r="D172" s="133">
        <f t="shared" si="32"/>
        <v>0</v>
      </c>
      <c r="E172" s="133">
        <f t="shared" si="32"/>
        <v>0</v>
      </c>
      <c r="F172" s="133">
        <f t="shared" si="32"/>
        <v>0</v>
      </c>
      <c r="G172" s="133">
        <f t="shared" si="32"/>
        <v>0</v>
      </c>
      <c r="H172" s="133">
        <f t="shared" si="32"/>
        <v>0</v>
      </c>
      <c r="I172" s="133">
        <f t="shared" si="32"/>
        <v>0</v>
      </c>
      <c r="J172" s="133">
        <f t="shared" si="32"/>
        <v>0</v>
      </c>
      <c r="K172" s="133">
        <f t="shared" si="32"/>
        <v>0</v>
      </c>
      <c r="L172" s="133">
        <f t="shared" si="32"/>
        <v>0</v>
      </c>
      <c r="M172" s="133">
        <f t="shared" si="32"/>
        <v>0</v>
      </c>
      <c r="N172" s="133">
        <f t="shared" si="32"/>
        <v>0</v>
      </c>
      <c r="O172" s="133">
        <f t="shared" si="32"/>
        <v>0</v>
      </c>
      <c r="P172" s="133">
        <f t="shared" si="32"/>
        <v>0</v>
      </c>
      <c r="Q172" s="133">
        <f t="shared" si="32"/>
        <v>0</v>
      </c>
      <c r="R172" s="133">
        <f t="shared" si="32"/>
        <v>0</v>
      </c>
      <c r="S172" s="133">
        <f t="shared" si="32"/>
        <v>0</v>
      </c>
      <c r="T172" s="133">
        <f t="shared" si="32"/>
        <v>0</v>
      </c>
      <c r="U172" s="133">
        <f t="shared" si="32"/>
        <v>0</v>
      </c>
      <c r="V172" s="133">
        <f t="shared" si="32"/>
        <v>0</v>
      </c>
      <c r="W172" s="133">
        <f t="shared" si="32"/>
        <v>0</v>
      </c>
      <c r="X172" s="133">
        <f t="shared" si="32"/>
        <v>0</v>
      </c>
      <c r="Y172" s="133">
        <f t="shared" si="32"/>
        <v>0</v>
      </c>
    </row>
    <row r="173" spans="1:25" s="72" customFormat="1" ht="15.75" customHeight="1">
      <c r="A173" s="98" t="s">
        <v>1688</v>
      </c>
      <c r="B173" s="133">
        <f t="shared" si="26"/>
        <v>0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70"/>
      <c r="U173" s="170"/>
      <c r="V173" s="170"/>
      <c r="W173" s="170"/>
      <c r="X173" s="170"/>
      <c r="Y173" s="170"/>
    </row>
    <row r="174" spans="1:25" s="72" customFormat="1" ht="15.75" customHeight="1">
      <c r="A174" s="98" t="s">
        <v>1689</v>
      </c>
      <c r="B174" s="133">
        <f t="shared" si="26"/>
        <v>0</v>
      </c>
      <c r="C174" s="133">
        <f aca="true" t="shared" si="33" ref="C174:Y174">SUM(C175:C183)</f>
        <v>0</v>
      </c>
      <c r="D174" s="133">
        <f t="shared" si="33"/>
        <v>0</v>
      </c>
      <c r="E174" s="133">
        <f t="shared" si="33"/>
        <v>0</v>
      </c>
      <c r="F174" s="133">
        <f t="shared" si="33"/>
        <v>0</v>
      </c>
      <c r="G174" s="133">
        <f t="shared" si="33"/>
        <v>0</v>
      </c>
      <c r="H174" s="133">
        <f t="shared" si="33"/>
        <v>0</v>
      </c>
      <c r="I174" s="133">
        <f t="shared" si="33"/>
        <v>0</v>
      </c>
      <c r="J174" s="133">
        <f t="shared" si="33"/>
        <v>0</v>
      </c>
      <c r="K174" s="133">
        <f t="shared" si="33"/>
        <v>0</v>
      </c>
      <c r="L174" s="133">
        <f t="shared" si="33"/>
        <v>0</v>
      </c>
      <c r="M174" s="133">
        <f t="shared" si="33"/>
        <v>0</v>
      </c>
      <c r="N174" s="133">
        <f t="shared" si="33"/>
        <v>0</v>
      </c>
      <c r="O174" s="133">
        <f t="shared" si="33"/>
        <v>0</v>
      </c>
      <c r="P174" s="133">
        <f t="shared" si="33"/>
        <v>0</v>
      </c>
      <c r="Q174" s="133">
        <f t="shared" si="33"/>
        <v>0</v>
      </c>
      <c r="R174" s="133">
        <f t="shared" si="33"/>
        <v>0</v>
      </c>
      <c r="S174" s="133">
        <f t="shared" si="33"/>
        <v>0</v>
      </c>
      <c r="T174" s="133">
        <f t="shared" si="33"/>
        <v>0</v>
      </c>
      <c r="U174" s="133">
        <f t="shared" si="33"/>
        <v>0</v>
      </c>
      <c r="V174" s="133">
        <f t="shared" si="33"/>
        <v>0</v>
      </c>
      <c r="W174" s="133">
        <f t="shared" si="33"/>
        <v>0</v>
      </c>
      <c r="X174" s="133">
        <f t="shared" si="33"/>
        <v>0</v>
      </c>
      <c r="Y174" s="133">
        <f t="shared" si="33"/>
        <v>0</v>
      </c>
    </row>
    <row r="175" spans="1:25" s="72" customFormat="1" ht="15.75" customHeight="1">
      <c r="A175" s="103" t="s">
        <v>1690</v>
      </c>
      <c r="B175" s="133">
        <f t="shared" si="26"/>
        <v>0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70"/>
      <c r="U175" s="170"/>
      <c r="V175" s="170"/>
      <c r="W175" s="170"/>
      <c r="X175" s="170"/>
      <c r="Y175" s="170"/>
    </row>
    <row r="176" spans="1:25" s="72" customFormat="1" ht="15.75" customHeight="1">
      <c r="A176" s="103" t="s">
        <v>1691</v>
      </c>
      <c r="B176" s="133">
        <f t="shared" si="26"/>
        <v>0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70"/>
      <c r="U176" s="170"/>
      <c r="V176" s="170"/>
      <c r="W176" s="170"/>
      <c r="X176" s="170"/>
      <c r="Y176" s="170"/>
    </row>
    <row r="177" spans="1:25" s="72" customFormat="1" ht="15.75" customHeight="1">
      <c r="A177" s="103" t="s">
        <v>1692</v>
      </c>
      <c r="B177" s="133">
        <f t="shared" si="26"/>
        <v>0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70"/>
      <c r="U177" s="170"/>
      <c r="V177" s="170"/>
      <c r="W177" s="170"/>
      <c r="X177" s="170"/>
      <c r="Y177" s="170"/>
    </row>
    <row r="178" spans="1:25" s="72" customFormat="1" ht="15.75" customHeight="1">
      <c r="A178" s="103" t="s">
        <v>1693</v>
      </c>
      <c r="B178" s="133">
        <f t="shared" si="26"/>
        <v>0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70"/>
      <c r="U178" s="170"/>
      <c r="V178" s="170"/>
      <c r="W178" s="170"/>
      <c r="X178" s="170"/>
      <c r="Y178" s="170"/>
    </row>
    <row r="179" spans="1:25" s="72" customFormat="1" ht="15.75" customHeight="1">
      <c r="A179" s="103" t="s">
        <v>1694</v>
      </c>
      <c r="B179" s="133">
        <f t="shared" si="26"/>
        <v>0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70"/>
      <c r="U179" s="170"/>
      <c r="V179" s="170"/>
      <c r="W179" s="170"/>
      <c r="X179" s="170"/>
      <c r="Y179" s="170"/>
    </row>
    <row r="180" spans="1:25" s="72" customFormat="1" ht="15.75" customHeight="1">
      <c r="A180" s="103" t="s">
        <v>1695</v>
      </c>
      <c r="B180" s="133">
        <f t="shared" si="26"/>
        <v>0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70"/>
      <c r="U180" s="170"/>
      <c r="V180" s="170"/>
      <c r="W180" s="170"/>
      <c r="X180" s="170"/>
      <c r="Y180" s="170"/>
    </row>
    <row r="181" spans="1:25" s="72" customFormat="1" ht="15.75" customHeight="1">
      <c r="A181" s="103" t="s">
        <v>1696</v>
      </c>
      <c r="B181" s="133">
        <f t="shared" si="26"/>
        <v>0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70"/>
      <c r="U181" s="170"/>
      <c r="V181" s="170"/>
      <c r="W181" s="170"/>
      <c r="X181" s="170"/>
      <c r="Y181" s="170"/>
    </row>
    <row r="182" spans="1:25" s="72" customFormat="1" ht="15.75" customHeight="1">
      <c r="A182" s="103" t="s">
        <v>1697</v>
      </c>
      <c r="B182" s="133">
        <f t="shared" si="26"/>
        <v>0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70"/>
      <c r="U182" s="170"/>
      <c r="V182" s="170"/>
      <c r="W182" s="170"/>
      <c r="X182" s="170"/>
      <c r="Y182" s="170"/>
    </row>
    <row r="183" spans="1:25" s="72" customFormat="1" ht="15.75" customHeight="1">
      <c r="A183" s="103" t="s">
        <v>1698</v>
      </c>
      <c r="B183" s="133">
        <f t="shared" si="26"/>
        <v>0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70"/>
      <c r="U183" s="170"/>
      <c r="V183" s="170"/>
      <c r="W183" s="170"/>
      <c r="X183" s="170"/>
      <c r="Y183" s="170"/>
    </row>
    <row r="184" spans="1:25" s="72" customFormat="1" ht="15.75" customHeight="1">
      <c r="A184" s="98" t="s">
        <v>1699</v>
      </c>
      <c r="B184" s="133">
        <f t="shared" si="26"/>
        <v>0</v>
      </c>
      <c r="C184" s="133">
        <f aca="true" t="shared" si="34" ref="C184:Y184">SUM(C185:C186)</f>
        <v>0</v>
      </c>
      <c r="D184" s="133">
        <f t="shared" si="34"/>
        <v>0</v>
      </c>
      <c r="E184" s="133">
        <f t="shared" si="34"/>
        <v>0</v>
      </c>
      <c r="F184" s="133">
        <f t="shared" si="34"/>
        <v>0</v>
      </c>
      <c r="G184" s="133">
        <f t="shared" si="34"/>
        <v>0</v>
      </c>
      <c r="H184" s="133">
        <f t="shared" si="34"/>
        <v>0</v>
      </c>
      <c r="I184" s="133">
        <f t="shared" si="34"/>
        <v>0</v>
      </c>
      <c r="J184" s="133">
        <f t="shared" si="34"/>
        <v>0</v>
      </c>
      <c r="K184" s="133">
        <f t="shared" si="34"/>
        <v>0</v>
      </c>
      <c r="L184" s="133">
        <f t="shared" si="34"/>
        <v>0</v>
      </c>
      <c r="M184" s="133">
        <f t="shared" si="34"/>
        <v>0</v>
      </c>
      <c r="N184" s="133">
        <f t="shared" si="34"/>
        <v>0</v>
      </c>
      <c r="O184" s="133">
        <f t="shared" si="34"/>
        <v>0</v>
      </c>
      <c r="P184" s="133">
        <f t="shared" si="34"/>
        <v>0</v>
      </c>
      <c r="Q184" s="133">
        <f t="shared" si="34"/>
        <v>0</v>
      </c>
      <c r="R184" s="133">
        <f t="shared" si="34"/>
        <v>0</v>
      </c>
      <c r="S184" s="133">
        <f t="shared" si="34"/>
        <v>0</v>
      </c>
      <c r="T184" s="133">
        <f t="shared" si="34"/>
        <v>0</v>
      </c>
      <c r="U184" s="133">
        <f t="shared" si="34"/>
        <v>0</v>
      </c>
      <c r="V184" s="133">
        <f t="shared" si="34"/>
        <v>0</v>
      </c>
      <c r="W184" s="133">
        <f t="shared" si="34"/>
        <v>0</v>
      </c>
      <c r="X184" s="133">
        <f t="shared" si="34"/>
        <v>0</v>
      </c>
      <c r="Y184" s="133">
        <f t="shared" si="34"/>
        <v>0</v>
      </c>
    </row>
    <row r="185" spans="1:25" s="72" customFormat="1" ht="15.75" customHeight="1">
      <c r="A185" s="98" t="s">
        <v>1700</v>
      </c>
      <c r="B185" s="133">
        <f t="shared" si="26"/>
        <v>0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70"/>
      <c r="U185" s="170"/>
      <c r="V185" s="170"/>
      <c r="W185" s="170"/>
      <c r="X185" s="170"/>
      <c r="Y185" s="170"/>
    </row>
    <row r="186" spans="1:25" s="72" customFormat="1" ht="15.75" customHeight="1">
      <c r="A186" s="98" t="s">
        <v>1701</v>
      </c>
      <c r="B186" s="133">
        <f t="shared" si="26"/>
        <v>0</v>
      </c>
      <c r="C186" s="133">
        <f aca="true" t="shared" si="35" ref="C186:Y186">SUM(C187:C195)</f>
        <v>0</v>
      </c>
      <c r="D186" s="133">
        <f t="shared" si="35"/>
        <v>0</v>
      </c>
      <c r="E186" s="133">
        <f t="shared" si="35"/>
        <v>0</v>
      </c>
      <c r="F186" s="133">
        <f t="shared" si="35"/>
        <v>0</v>
      </c>
      <c r="G186" s="133">
        <f t="shared" si="35"/>
        <v>0</v>
      </c>
      <c r="H186" s="133">
        <f t="shared" si="35"/>
        <v>0</v>
      </c>
      <c r="I186" s="133">
        <f t="shared" si="35"/>
        <v>0</v>
      </c>
      <c r="J186" s="133">
        <f t="shared" si="35"/>
        <v>0</v>
      </c>
      <c r="K186" s="133">
        <f t="shared" si="35"/>
        <v>0</v>
      </c>
      <c r="L186" s="133">
        <f t="shared" si="35"/>
        <v>0</v>
      </c>
      <c r="M186" s="133">
        <f t="shared" si="35"/>
        <v>0</v>
      </c>
      <c r="N186" s="133">
        <f t="shared" si="35"/>
        <v>0</v>
      </c>
      <c r="O186" s="133">
        <f t="shared" si="35"/>
        <v>0</v>
      </c>
      <c r="P186" s="133">
        <f t="shared" si="35"/>
        <v>0</v>
      </c>
      <c r="Q186" s="133">
        <f t="shared" si="35"/>
        <v>0</v>
      </c>
      <c r="R186" s="133">
        <f t="shared" si="35"/>
        <v>0</v>
      </c>
      <c r="S186" s="133">
        <f t="shared" si="35"/>
        <v>0</v>
      </c>
      <c r="T186" s="133">
        <f t="shared" si="35"/>
        <v>0</v>
      </c>
      <c r="U186" s="133">
        <f t="shared" si="35"/>
        <v>0</v>
      </c>
      <c r="V186" s="133">
        <f t="shared" si="35"/>
        <v>0</v>
      </c>
      <c r="W186" s="133">
        <f t="shared" si="35"/>
        <v>0</v>
      </c>
      <c r="X186" s="133">
        <f t="shared" si="35"/>
        <v>0</v>
      </c>
      <c r="Y186" s="133">
        <f t="shared" si="35"/>
        <v>0</v>
      </c>
    </row>
    <row r="187" spans="1:25" s="72" customFormat="1" ht="15.75" customHeight="1">
      <c r="A187" s="98" t="s">
        <v>1702</v>
      </c>
      <c r="B187" s="133">
        <f t="shared" si="26"/>
        <v>0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70"/>
      <c r="U187" s="170"/>
      <c r="V187" s="170"/>
      <c r="W187" s="170"/>
      <c r="X187" s="170"/>
      <c r="Y187" s="170"/>
    </row>
    <row r="188" spans="1:25" s="72" customFormat="1" ht="15.75" customHeight="1">
      <c r="A188" s="98" t="s">
        <v>1703</v>
      </c>
      <c r="B188" s="133">
        <f t="shared" si="26"/>
        <v>0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70"/>
      <c r="U188" s="170"/>
      <c r="V188" s="170"/>
      <c r="W188" s="170"/>
      <c r="X188" s="170"/>
      <c r="Y188" s="170"/>
    </row>
    <row r="189" spans="1:25" s="72" customFormat="1" ht="15.75" customHeight="1">
      <c r="A189" s="98" t="s">
        <v>1704</v>
      </c>
      <c r="B189" s="133">
        <f t="shared" si="26"/>
        <v>0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70"/>
      <c r="U189" s="170"/>
      <c r="V189" s="170"/>
      <c r="W189" s="170"/>
      <c r="X189" s="170"/>
      <c r="Y189" s="170"/>
    </row>
    <row r="190" spans="1:25" s="72" customFormat="1" ht="15.75" customHeight="1">
      <c r="A190" s="98" t="s">
        <v>1705</v>
      </c>
      <c r="B190" s="133">
        <f t="shared" si="26"/>
        <v>0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70"/>
      <c r="U190" s="170"/>
      <c r="V190" s="170"/>
      <c r="W190" s="170"/>
      <c r="X190" s="170"/>
      <c r="Y190" s="170"/>
    </row>
    <row r="191" spans="1:25" s="72" customFormat="1" ht="15.75" customHeight="1">
      <c r="A191" s="98" t="s">
        <v>1706</v>
      </c>
      <c r="B191" s="133">
        <f t="shared" si="26"/>
        <v>0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70"/>
      <c r="U191" s="170"/>
      <c r="V191" s="170"/>
      <c r="W191" s="170"/>
      <c r="X191" s="170"/>
      <c r="Y191" s="170"/>
    </row>
    <row r="192" spans="1:25" s="72" customFormat="1" ht="15.75" customHeight="1">
      <c r="A192" s="98" t="s">
        <v>1707</v>
      </c>
      <c r="B192" s="133">
        <f t="shared" si="26"/>
        <v>0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70"/>
      <c r="U192" s="170"/>
      <c r="V192" s="170"/>
      <c r="W192" s="170"/>
      <c r="X192" s="170"/>
      <c r="Y192" s="170"/>
    </row>
    <row r="193" spans="1:25" s="72" customFormat="1" ht="15.75" customHeight="1">
      <c r="A193" s="98" t="s">
        <v>1708</v>
      </c>
      <c r="B193" s="133">
        <f t="shared" si="26"/>
        <v>0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70"/>
      <c r="U193" s="170"/>
      <c r="V193" s="170"/>
      <c r="W193" s="170"/>
      <c r="X193" s="170"/>
      <c r="Y193" s="170"/>
    </row>
    <row r="194" spans="1:25" s="72" customFormat="1" ht="15.75" customHeight="1">
      <c r="A194" s="98" t="s">
        <v>1709</v>
      </c>
      <c r="B194" s="133">
        <f t="shared" si="26"/>
        <v>0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70"/>
      <c r="U194" s="170"/>
      <c r="V194" s="170"/>
      <c r="W194" s="170"/>
      <c r="X194" s="170"/>
      <c r="Y194" s="170"/>
    </row>
    <row r="195" spans="1:25" s="72" customFormat="1" ht="15.75" customHeight="1">
      <c r="A195" s="98" t="s">
        <v>1710</v>
      </c>
      <c r="B195" s="133">
        <f t="shared" si="26"/>
        <v>0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70"/>
      <c r="U195" s="170"/>
      <c r="V195" s="170"/>
      <c r="W195" s="170"/>
      <c r="X195" s="170"/>
      <c r="Y195" s="170"/>
    </row>
    <row r="196" spans="1:25" s="72" customFormat="1" ht="15.75" customHeight="1">
      <c r="A196" s="101" t="s">
        <v>1711</v>
      </c>
      <c r="B196" s="133">
        <f t="shared" si="26"/>
        <v>0</v>
      </c>
      <c r="C196" s="133">
        <f aca="true" t="shared" si="36" ref="C196:Y196">SUM(C197:C198)</f>
        <v>0</v>
      </c>
      <c r="D196" s="133">
        <f t="shared" si="36"/>
        <v>0</v>
      </c>
      <c r="E196" s="133">
        <f t="shared" si="36"/>
        <v>0</v>
      </c>
      <c r="F196" s="133">
        <f t="shared" si="36"/>
        <v>0</v>
      </c>
      <c r="G196" s="133">
        <f t="shared" si="36"/>
        <v>0</v>
      </c>
      <c r="H196" s="133">
        <f t="shared" si="36"/>
        <v>0</v>
      </c>
      <c r="I196" s="133">
        <f t="shared" si="36"/>
        <v>0</v>
      </c>
      <c r="J196" s="133">
        <f t="shared" si="36"/>
        <v>0</v>
      </c>
      <c r="K196" s="133">
        <f t="shared" si="36"/>
        <v>0</v>
      </c>
      <c r="L196" s="133">
        <f t="shared" si="36"/>
        <v>0</v>
      </c>
      <c r="M196" s="133">
        <f t="shared" si="36"/>
        <v>0</v>
      </c>
      <c r="N196" s="133">
        <f t="shared" si="36"/>
        <v>0</v>
      </c>
      <c r="O196" s="133">
        <f t="shared" si="36"/>
        <v>0</v>
      </c>
      <c r="P196" s="133">
        <f t="shared" si="36"/>
        <v>0</v>
      </c>
      <c r="Q196" s="133">
        <f t="shared" si="36"/>
        <v>0</v>
      </c>
      <c r="R196" s="133">
        <f t="shared" si="36"/>
        <v>0</v>
      </c>
      <c r="S196" s="133">
        <f t="shared" si="36"/>
        <v>0</v>
      </c>
      <c r="T196" s="133">
        <f t="shared" si="36"/>
        <v>0</v>
      </c>
      <c r="U196" s="133">
        <f t="shared" si="36"/>
        <v>0</v>
      </c>
      <c r="V196" s="133">
        <f t="shared" si="36"/>
        <v>0</v>
      </c>
      <c r="W196" s="133">
        <f t="shared" si="36"/>
        <v>0</v>
      </c>
      <c r="X196" s="133">
        <f t="shared" si="36"/>
        <v>0</v>
      </c>
      <c r="Y196" s="133">
        <f t="shared" si="36"/>
        <v>0</v>
      </c>
    </row>
    <row r="197" spans="1:25" s="72" customFormat="1" ht="15.75" customHeight="1">
      <c r="A197" s="98" t="s">
        <v>1712</v>
      </c>
      <c r="B197" s="133">
        <f t="shared" si="26"/>
        <v>0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70"/>
      <c r="U197" s="170"/>
      <c r="V197" s="170"/>
      <c r="W197" s="170"/>
      <c r="X197" s="170"/>
      <c r="Y197" s="170"/>
    </row>
    <row r="198" spans="1:25" s="72" customFormat="1" ht="15.75" customHeight="1">
      <c r="A198" s="98" t="s">
        <v>1713</v>
      </c>
      <c r="B198" s="133">
        <f t="shared" si="26"/>
        <v>0</v>
      </c>
      <c r="C198" s="133">
        <f aca="true" t="shared" si="37" ref="C198:Y198">SUM(C200:C207)</f>
        <v>0</v>
      </c>
      <c r="D198" s="133">
        <f t="shared" si="37"/>
        <v>0</v>
      </c>
      <c r="E198" s="133">
        <f t="shared" si="37"/>
        <v>0</v>
      </c>
      <c r="F198" s="133">
        <f t="shared" si="37"/>
        <v>0</v>
      </c>
      <c r="G198" s="133">
        <f t="shared" si="37"/>
        <v>0</v>
      </c>
      <c r="H198" s="133">
        <f t="shared" si="37"/>
        <v>0</v>
      </c>
      <c r="I198" s="133">
        <f t="shared" si="37"/>
        <v>0</v>
      </c>
      <c r="J198" s="133">
        <f t="shared" si="37"/>
        <v>0</v>
      </c>
      <c r="K198" s="133">
        <f t="shared" si="37"/>
        <v>0</v>
      </c>
      <c r="L198" s="133">
        <f t="shared" si="37"/>
        <v>0</v>
      </c>
      <c r="M198" s="133">
        <f t="shared" si="37"/>
        <v>0</v>
      </c>
      <c r="N198" s="133">
        <f t="shared" si="37"/>
        <v>0</v>
      </c>
      <c r="O198" s="133">
        <f t="shared" si="37"/>
        <v>0</v>
      </c>
      <c r="P198" s="133">
        <f t="shared" si="37"/>
        <v>0</v>
      </c>
      <c r="Q198" s="133">
        <f t="shared" si="37"/>
        <v>0</v>
      </c>
      <c r="R198" s="133">
        <f t="shared" si="37"/>
        <v>0</v>
      </c>
      <c r="S198" s="133">
        <f t="shared" si="37"/>
        <v>0</v>
      </c>
      <c r="T198" s="133">
        <f t="shared" si="37"/>
        <v>0</v>
      </c>
      <c r="U198" s="133">
        <f t="shared" si="37"/>
        <v>0</v>
      </c>
      <c r="V198" s="133">
        <f t="shared" si="37"/>
        <v>0</v>
      </c>
      <c r="W198" s="133">
        <f t="shared" si="37"/>
        <v>0</v>
      </c>
      <c r="X198" s="133">
        <f t="shared" si="37"/>
        <v>0</v>
      </c>
      <c r="Y198" s="133">
        <f t="shared" si="37"/>
        <v>0</v>
      </c>
    </row>
    <row r="199" spans="1:25" s="72" customFormat="1" ht="15.75" customHeight="1">
      <c r="A199" s="98" t="s">
        <v>1714</v>
      </c>
      <c r="B199" s="133">
        <f t="shared" si="26"/>
        <v>0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70"/>
      <c r="U199" s="170"/>
      <c r="V199" s="170"/>
      <c r="W199" s="170"/>
      <c r="X199" s="170"/>
      <c r="Y199" s="170"/>
    </row>
    <row r="200" spans="1:25" s="72" customFormat="1" ht="15.75" customHeight="1">
      <c r="A200" s="98" t="s">
        <v>1715</v>
      </c>
      <c r="B200" s="133">
        <f t="shared" si="26"/>
        <v>0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70"/>
      <c r="U200" s="170"/>
      <c r="V200" s="170"/>
      <c r="W200" s="170"/>
      <c r="X200" s="170"/>
      <c r="Y200" s="170"/>
    </row>
    <row r="201" spans="1:25" s="72" customFormat="1" ht="15.75" customHeight="1">
      <c r="A201" s="98" t="s">
        <v>1716</v>
      </c>
      <c r="B201" s="133">
        <f t="shared" si="26"/>
        <v>0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70"/>
      <c r="U201" s="170"/>
      <c r="V201" s="170"/>
      <c r="W201" s="170"/>
      <c r="X201" s="170"/>
      <c r="Y201" s="170"/>
    </row>
    <row r="202" spans="1:25" s="72" customFormat="1" ht="15.75" customHeight="1">
      <c r="A202" s="98" t="s">
        <v>1717</v>
      </c>
      <c r="B202" s="133">
        <f t="shared" si="26"/>
        <v>0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70"/>
      <c r="U202" s="170"/>
      <c r="V202" s="170"/>
      <c r="W202" s="170"/>
      <c r="X202" s="170"/>
      <c r="Y202" s="170"/>
    </row>
    <row r="203" spans="1:25" s="72" customFormat="1" ht="15.75" customHeight="1">
      <c r="A203" s="98" t="s">
        <v>1718</v>
      </c>
      <c r="B203" s="133">
        <f aca="true" t="shared" si="38" ref="B203:B218">SUM(C203:Y203)</f>
        <v>0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70"/>
      <c r="U203" s="170"/>
      <c r="V203" s="170"/>
      <c r="W203" s="170"/>
      <c r="X203" s="170"/>
      <c r="Y203" s="170"/>
    </row>
    <row r="204" spans="1:25" s="72" customFormat="1" ht="15.75" customHeight="1">
      <c r="A204" s="98" t="s">
        <v>1719</v>
      </c>
      <c r="B204" s="133">
        <f t="shared" si="38"/>
        <v>0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70"/>
      <c r="U204" s="170"/>
      <c r="V204" s="170"/>
      <c r="W204" s="170"/>
      <c r="X204" s="170"/>
      <c r="Y204" s="170"/>
    </row>
    <row r="205" spans="1:25" s="72" customFormat="1" ht="15.75" customHeight="1">
      <c r="A205" s="98" t="s">
        <v>1720</v>
      </c>
      <c r="B205" s="133">
        <f t="shared" si="38"/>
        <v>0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70"/>
      <c r="U205" s="170"/>
      <c r="V205" s="170"/>
      <c r="W205" s="170"/>
      <c r="X205" s="170"/>
      <c r="Y205" s="170"/>
    </row>
    <row r="206" spans="1:25" s="72" customFormat="1" ht="15.75" customHeight="1">
      <c r="A206" s="98" t="s">
        <v>1721</v>
      </c>
      <c r="B206" s="133">
        <f t="shared" si="38"/>
        <v>0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70"/>
      <c r="U206" s="170"/>
      <c r="V206" s="170"/>
      <c r="W206" s="170"/>
      <c r="X206" s="170"/>
      <c r="Y206" s="170"/>
    </row>
    <row r="207" spans="1:25" s="72" customFormat="1" ht="15.75" customHeight="1">
      <c r="A207" s="98" t="s">
        <v>1722</v>
      </c>
      <c r="B207" s="133">
        <f t="shared" si="38"/>
        <v>0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70"/>
      <c r="U207" s="170"/>
      <c r="V207" s="170"/>
      <c r="W207" s="170"/>
      <c r="X207" s="170"/>
      <c r="Y207" s="170"/>
    </row>
    <row r="208" spans="1:25" s="72" customFormat="1" ht="15.75" customHeight="1">
      <c r="A208" s="98" t="s">
        <v>1723</v>
      </c>
      <c r="B208" s="133">
        <f t="shared" si="38"/>
        <v>0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70"/>
      <c r="U208" s="170"/>
      <c r="V208" s="170"/>
      <c r="W208" s="170"/>
      <c r="X208" s="170"/>
      <c r="Y208" s="170"/>
    </row>
    <row r="209" spans="1:25" s="72" customFormat="1" ht="15.75" customHeight="1">
      <c r="A209" s="98" t="s">
        <v>1724</v>
      </c>
      <c r="B209" s="133">
        <f t="shared" si="38"/>
        <v>0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70"/>
      <c r="U209" s="170"/>
      <c r="V209" s="170"/>
      <c r="W209" s="170"/>
      <c r="X209" s="170"/>
      <c r="Y209" s="170"/>
    </row>
    <row r="210" spans="1:25" s="72" customFormat="1" ht="15.75" customHeight="1">
      <c r="A210" s="98" t="s">
        <v>1725</v>
      </c>
      <c r="B210" s="133">
        <f t="shared" si="38"/>
        <v>0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70"/>
      <c r="U210" s="170"/>
      <c r="V210" s="170"/>
      <c r="W210" s="170"/>
      <c r="X210" s="170"/>
      <c r="Y210" s="170"/>
    </row>
    <row r="211" spans="1:25" s="72" customFormat="1" ht="15.75" customHeight="1">
      <c r="A211" s="98" t="s">
        <v>1726</v>
      </c>
      <c r="B211" s="133">
        <f t="shared" si="38"/>
        <v>0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70"/>
      <c r="U211" s="170"/>
      <c r="V211" s="170"/>
      <c r="W211" s="170"/>
      <c r="X211" s="170"/>
      <c r="Y211" s="170"/>
    </row>
    <row r="212" spans="1:25" s="72" customFormat="1" ht="15.75" customHeight="1">
      <c r="A212" s="98" t="s">
        <v>1727</v>
      </c>
      <c r="B212" s="133">
        <f t="shared" si="38"/>
        <v>0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70"/>
      <c r="U212" s="170"/>
      <c r="V212" s="170"/>
      <c r="W212" s="170"/>
      <c r="X212" s="170"/>
      <c r="Y212" s="170"/>
    </row>
    <row r="213" spans="1:25" s="72" customFormat="1" ht="15.75" customHeight="1">
      <c r="A213" s="98" t="s">
        <v>1728</v>
      </c>
      <c r="B213" s="133">
        <f t="shared" si="38"/>
        <v>0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70"/>
      <c r="U213" s="170"/>
      <c r="V213" s="170"/>
      <c r="W213" s="170"/>
      <c r="X213" s="170"/>
      <c r="Y213" s="170"/>
    </row>
    <row r="214" spans="1:25" s="72" customFormat="1" ht="15.75" customHeight="1">
      <c r="A214" s="101" t="s">
        <v>1729</v>
      </c>
      <c r="B214" s="133">
        <f t="shared" si="38"/>
        <v>0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70"/>
      <c r="U214" s="170"/>
      <c r="V214" s="170"/>
      <c r="W214" s="170"/>
      <c r="X214" s="170"/>
      <c r="Y214" s="170"/>
    </row>
    <row r="215" spans="1:25" s="72" customFormat="1" ht="15.75" customHeight="1">
      <c r="A215" s="101" t="s">
        <v>1730</v>
      </c>
      <c r="B215" s="133">
        <f t="shared" si="38"/>
        <v>0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70"/>
      <c r="U215" s="170"/>
      <c r="V215" s="170"/>
      <c r="W215" s="170"/>
      <c r="X215" s="170"/>
      <c r="Y215" s="170"/>
    </row>
    <row r="216" spans="1:25" s="72" customFormat="1" ht="15.75" customHeight="1">
      <c r="A216" s="101" t="s">
        <v>1731</v>
      </c>
      <c r="B216" s="133">
        <f t="shared" si="38"/>
        <v>0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70"/>
      <c r="U216" s="170"/>
      <c r="V216" s="170"/>
      <c r="W216" s="170"/>
      <c r="X216" s="170"/>
      <c r="Y216" s="170"/>
    </row>
    <row r="217" spans="1:25" s="72" customFormat="1" ht="15.75" customHeight="1">
      <c r="A217" s="101" t="s">
        <v>1732</v>
      </c>
      <c r="B217" s="133">
        <f t="shared" si="38"/>
        <v>0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70"/>
      <c r="U217" s="170"/>
      <c r="V217" s="170"/>
      <c r="W217" s="170"/>
      <c r="X217" s="170"/>
      <c r="Y217" s="170"/>
    </row>
    <row r="218" spans="1:25" s="72" customFormat="1" ht="15.75" customHeight="1">
      <c r="A218" s="101" t="s">
        <v>1733</v>
      </c>
      <c r="B218" s="133">
        <f t="shared" si="38"/>
        <v>0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70"/>
      <c r="U218" s="170"/>
      <c r="V218" s="170"/>
      <c r="W218" s="170"/>
      <c r="X218" s="170"/>
      <c r="Y218" s="170"/>
    </row>
    <row r="220" spans="2:25" s="70" customFormat="1" ht="59.25" customHeight="1">
      <c r="B220" s="171">
        <f>IF(B7=B8+B9,"","分项不等于合计数")</f>
      </c>
      <c r="C220" s="171">
        <f aca="true" t="shared" si="39" ref="C220:Y220">IF(C7=C8+C9,"","分项不等于合计数")</f>
      </c>
      <c r="D220" s="171">
        <f t="shared" si="39"/>
      </c>
      <c r="E220" s="171">
        <f t="shared" si="39"/>
      </c>
      <c r="F220" s="171">
        <f t="shared" si="39"/>
      </c>
      <c r="G220" s="171">
        <f t="shared" si="39"/>
      </c>
      <c r="H220" s="171">
        <f t="shared" si="39"/>
      </c>
      <c r="I220" s="171">
        <f t="shared" si="39"/>
      </c>
      <c r="J220" s="171">
        <f t="shared" si="39"/>
      </c>
      <c r="K220" s="171">
        <f t="shared" si="39"/>
      </c>
      <c r="L220" s="171">
        <f t="shared" si="39"/>
      </c>
      <c r="M220" s="171">
        <f t="shared" si="39"/>
      </c>
      <c r="N220" s="171">
        <f t="shared" si="39"/>
      </c>
      <c r="O220" s="171">
        <f t="shared" si="39"/>
      </c>
      <c r="P220" s="171">
        <f t="shared" si="39"/>
      </c>
      <c r="Q220" s="171">
        <f t="shared" si="39"/>
      </c>
      <c r="R220" s="171">
        <f t="shared" si="39"/>
      </c>
      <c r="S220" s="171">
        <f t="shared" si="39"/>
      </c>
      <c r="T220" s="171">
        <f t="shared" si="39"/>
      </c>
      <c r="U220" s="171">
        <f t="shared" si="39"/>
      </c>
      <c r="V220" s="171">
        <f t="shared" si="39"/>
      </c>
      <c r="W220" s="171">
        <f t="shared" si="39"/>
      </c>
      <c r="X220" s="171">
        <f t="shared" si="39"/>
      </c>
      <c r="Y220" s="171">
        <f t="shared" si="39"/>
      </c>
    </row>
  </sheetData>
  <sheetProtection/>
  <protectedRanges>
    <protectedRange sqref="C173:Y173 C175:Y183 C185:Y185 C187:Y195 C197:Y197 C199:Y218" name="区域3"/>
    <protectedRange sqref="C85:Y85 C87:Y97 C99:Y99 C101:Y110 C112:Y112 C114:Y119 C121:Y121 C123:Y128 C130:Y130 C132:Y136 C138:Y138 C140:Y145 C147:Y147 C149:Y160 C162:Y162 C164:Y171" name="区域2"/>
    <protectedRange sqref="C8:Y8 C11:Y11 C13:Y23 C25:Y25 C27:Y34 C36:Y36 C38:Y52 C54:Y54 C57:Y64 C66:Y66 C68:Y75 C77:Y77 C79:Y83" name="区域1"/>
  </protectedRanges>
  <mergeCells count="26">
    <mergeCell ref="W5:W6"/>
    <mergeCell ref="O5:O6"/>
    <mergeCell ref="X5:X6"/>
    <mergeCell ref="Y5:Y6"/>
    <mergeCell ref="P5:P6"/>
    <mergeCell ref="Q5:Q6"/>
    <mergeCell ref="R5:R6"/>
    <mergeCell ref="S5:S6"/>
    <mergeCell ref="T5:T6"/>
    <mergeCell ref="U5:U6"/>
    <mergeCell ref="J5:J6"/>
    <mergeCell ref="K5:K6"/>
    <mergeCell ref="L5:L6"/>
    <mergeCell ref="M5:M6"/>
    <mergeCell ref="N5:N6"/>
    <mergeCell ref="V5:V6"/>
    <mergeCell ref="A2:Y2"/>
    <mergeCell ref="A4:A6"/>
    <mergeCell ref="B5:B6"/>
    <mergeCell ref="C5:C6"/>
    <mergeCell ref="D5:D6"/>
    <mergeCell ref="E5:E6"/>
    <mergeCell ref="F5:F6"/>
    <mergeCell ref="G5:G6"/>
    <mergeCell ref="H5:H6"/>
    <mergeCell ref="I5:I6"/>
  </mergeCells>
  <printOptions horizontalCentered="1"/>
  <pageMargins left="0.4724409448818898" right="0.4724409448818898" top="0.5905511811023623" bottom="0.4724409448818898" header="0.31496062992125984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xbany</cp:lastModifiedBy>
  <cp:lastPrinted>2018-01-23T11:09:15Z</cp:lastPrinted>
  <dcterms:created xsi:type="dcterms:W3CDTF">2006-02-13T05:15:25Z</dcterms:created>
  <dcterms:modified xsi:type="dcterms:W3CDTF">2018-05-28T03:20:07Z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2052-10.1.0.6065</vt:lpwstr>
  </property>
</Properties>
</file>